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720" windowHeight="8685" tabRatio="792" firstSheet="1" activeTab="5"/>
  </bookViews>
  <sheets>
    <sheet name="modCheck" sheetId="1" state="veryHidden" r:id="rId1"/>
    <sheet name="Инструкция" sheetId="2" r:id="rId2"/>
    <sheet name="Титульный" sheetId="3" r:id="rId3"/>
    <sheet name="Расходы" sheetId="4" r:id="rId4"/>
    <sheet name="Доходы" sheetId="5" r:id="rId5"/>
    <sheet name="Финансовые результаты" sheetId="6" r:id="rId6"/>
    <sheet name="Комментарии" sheetId="7" r:id="rId7"/>
    <sheet name="Проверка" sheetId="8" r:id="rId8"/>
    <sheet name="et_union" sheetId="9" state="veryHidden" r:id="rId9"/>
    <sheet name="AllSheetsInThisWorkbook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Hyp" sheetId="15" state="veryHidden" r:id="rId15"/>
    <sheet name="modChange" sheetId="16" state="veryHidden" r:id="rId16"/>
    <sheet name="modServiceModule" sheetId="17" state="veryHidden" r:id="rId17"/>
    <sheet name="modCommandButton" sheetId="18" state="veryHidden" r:id="rId18"/>
    <sheet name="modReestr" sheetId="19" state="veryHidden" r:id="rId19"/>
    <sheet name="modClassifierValidate" sheetId="20" state="veryHidden" r:id="rId20"/>
    <sheet name="modInfo" sheetId="21" state="veryHidden" r:id="rId21"/>
    <sheet name="modfrmReestr" sheetId="22" state="veryHidden" r:id="rId22"/>
    <sheet name="modfrmDateChoose" sheetId="23" state="veryHidden" r:id="rId23"/>
    <sheet name="modDblClick" sheetId="24" state="veryHidden" r:id="rId24"/>
  </sheets>
  <externalReferences>
    <externalReference r:id="rId27"/>
    <externalReference r:id="rId28"/>
  </externalReferences>
  <definedNames>
    <definedName name="add_minus">'Расходы'!$F$48</definedName>
    <definedName name="anscount" hidden="1">1</definedName>
    <definedName name="Button_1">"НоваяОборотка_Лист1_Таблица"</definedName>
    <definedName name="check_nds">'Доходы'!$O$11:$O$23</definedName>
    <definedName name="check_pf">'Расходы'!$H$13</definedName>
    <definedName name="check10">'Расходы'!$H$46</definedName>
    <definedName name="check11">'Финансовые результаты'!$G$12</definedName>
    <definedName name="check12">'Расходы'!$H$50</definedName>
    <definedName name="check21">'Финансовые результаты'!$G$17</definedName>
    <definedName name="check31">'Финансовые результаты'!$G$21:$H$21</definedName>
    <definedName name="check31_2">'Финансовые результаты'!$G$21</definedName>
    <definedName name="check4">'Финансовые результаты'!$G$24:$H$24</definedName>
    <definedName name="check9">'Расходы'!$H$45</definedName>
    <definedName name="CheckBC_1">'Расходы'!$F$19:$F$20</definedName>
    <definedName name="CheckBC_10">'Доходы'!$G$11:$G$23</definedName>
    <definedName name="CheckBC_11">'Доходы'!$H$11:$H$23</definedName>
    <definedName name="CheckBC_12">'Доходы'!$K$11:$K$23</definedName>
    <definedName name="CheckBC_2">'Расходы'!$F$22:$F$23</definedName>
    <definedName name="CheckBC_3">'Расходы'!$F$25:$F$26</definedName>
    <definedName name="CheckBC_4">'Расходы'!$F$33:$F$34</definedName>
    <definedName name="CheckBC_5">'Расходы'!$F$36:$F$37</definedName>
    <definedName name="CheckBC_6">'Расходы'!$F$43:$F$44</definedName>
    <definedName name="CheckBC_7">'Финансовые результаты'!$F$25:$F$26</definedName>
    <definedName name="CheckBC_8">'Расходы'!$F$47:$F$48</definedName>
    <definedName name="CheckBC_9">'Доходы'!$F$11:$F$23</definedName>
    <definedName name="checkitog">'Доходы'!$M$24</definedName>
    <definedName name="data_types">'TEHSHEET'!$E$2:$E$3</definedName>
    <definedName name="DAY">'TEHSHEET'!$H$2:$H$32</definedName>
    <definedName name="dohod_itog">'Доходы'!$I$24</definedName>
    <definedName name="et_list01">'et_union'!$3:$3</definedName>
    <definedName name="et_list02">'et_union'!$7:$7</definedName>
    <definedName name="et_list03">'et_union'!$11:$11</definedName>
    <definedName name="et_list04">'et_union'!$15:$15</definedName>
    <definedName name="fil">'Титульный'!$F$19</definedName>
    <definedName name="fil_flag">'Титульный'!$F$14</definedName>
    <definedName name="god">'Титульный'!$F$11</definedName>
    <definedName name="inn">'Титульный'!$F$20</definedName>
    <definedName name="kpp">'Титульный'!$F$21</definedName>
    <definedName name="kvartal">'TEHSHEET'!$C$2:$C$5</definedName>
    <definedName name="LastUpdateDate_MO">'Титульный'!$E$24</definedName>
    <definedName name="LastUpdateDate_ReestrOrg">'Титульный'!$E$17</definedName>
    <definedName name="LIST_MR_MO_OKTMO">'REESTR_MO'!$A$2:$C$318</definedName>
    <definedName name="LIST_ORG_EE">'REESTR_ORG'!$A$2:$H$75</definedName>
    <definedName name="logic">'TEHSHEET'!$B$2:$B$3</definedName>
    <definedName name="mo">'Титульный'!$F$27</definedName>
    <definedName name="MO_LIST_10">'REESTR_MO'!$B$76</definedName>
    <definedName name="MO_LIST_11">'REESTR_MO'!$B$77:$B$90</definedName>
    <definedName name="MO_LIST_12">'REESTR_MO'!$B$91:$B$115</definedName>
    <definedName name="MO_LIST_13">'REESTR_MO'!$B$116:$B$126</definedName>
    <definedName name="MO_LIST_14">'REESTR_MO'!$B$127:$B$139</definedName>
    <definedName name="MO_LIST_15">'REESTR_MO'!$B$140:$B$149</definedName>
    <definedName name="MO_LIST_16">'REESTR_MO'!$B$150:$B$160</definedName>
    <definedName name="MO_LIST_17">'REESTR_MO'!$B$161:$B$173</definedName>
    <definedName name="MO_LIST_18">'REESTR_MO'!$B$174:$B$190</definedName>
    <definedName name="MO_LIST_19">'REESTR_MO'!$B$191:$B$203</definedName>
    <definedName name="MO_LIST_2">'REESTR_MO'!$B$2:$B$18</definedName>
    <definedName name="MO_LIST_20">'REESTR_MO'!$B$204:$B$220</definedName>
    <definedName name="MO_LIST_21">'REESTR_MO'!$B$221:$B$238</definedName>
    <definedName name="MO_LIST_22">'REESTR_MO'!$B$239:$B$256</definedName>
    <definedName name="MO_LIST_23">'REESTR_MO'!$B$257:$B$266</definedName>
    <definedName name="MO_LIST_24">'REESTR_MO'!$B$267:$B$278</definedName>
    <definedName name="MO_LIST_25">'REESTR_MO'!$B$279:$B$297</definedName>
    <definedName name="MO_LIST_26">'REESTR_MO'!$B$298:$B$307</definedName>
    <definedName name="MO_LIST_27">'REESTR_MO'!$B$308:$B$318</definedName>
    <definedName name="MO_LIST_3">'REESTR_MO'!$B$19:$B$31</definedName>
    <definedName name="MO_LIST_4">'REESTR_MO'!$B$32:$B$51</definedName>
    <definedName name="MO_LIST_5">'REESTR_MO'!$B$52:$B$71</definedName>
    <definedName name="MO_LIST_6">'REESTR_MO'!$B$72</definedName>
    <definedName name="MO_LIST_7">'REESTR_MO'!$B$73</definedName>
    <definedName name="MO_LIST_8">'REESTR_MO'!$B$74</definedName>
    <definedName name="MO_LIST_9">'REESTR_MO'!$B$75</definedName>
    <definedName name="MONTH">'TEHSHEET'!$F$2:$F$13</definedName>
    <definedName name="MONTH_CH">'TEHSHEET'!$G$2:$G$13</definedName>
    <definedName name="mr">'Титульный'!$F$25</definedName>
    <definedName name="MR_LIST">'REESTR_MO'!$D$2:$D$27</definedName>
    <definedName name="MUNRAION">'TEHSHEET'!$A$2:$A$48</definedName>
    <definedName name="oktmo">'Титульный'!$F$29</definedName>
    <definedName name="org">'Титульный'!$F$18</definedName>
    <definedName name="P19_T1_Protect" hidden="1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rd2">'Титульный'!$F$12</definedName>
    <definedName name="REESTR_FILTERED">'REESTR_FILTERED'!$A$2:$H$2</definedName>
    <definedName name="REGION">'TEHSHEET'!$A$3:$A$86</definedName>
    <definedName name="region_name">'Титульный'!$F$6</definedName>
    <definedName name="report_date">'Титульный'!$F$11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t_nds">'Доходы'!$L$11:$L$23</definedName>
    <definedName name="simple_nds">'Титульный'!$F$22</definedName>
    <definedName name="Sum_1">'Расходы'!$H$15:$H$20</definedName>
    <definedName name="Sum_2">'Расходы'!$H$22:$H$23</definedName>
    <definedName name="Sum_3">'Расходы'!$H$25:$H$26</definedName>
    <definedName name="Sum_4">'Расходы'!$H$28:$H$34</definedName>
    <definedName name="Sum_5">'Расходы'!$H$36:$H$37</definedName>
    <definedName name="Sum_6">'Расходы'!$H$39:$H$44</definedName>
    <definedName name="Sum_8">'Расходы'!$H$47:$H$48</definedName>
    <definedName name="Sum41">'Финансовые результаты'!$G$25:$G$26</definedName>
    <definedName name="Sum42">'Финансовые результаты'!$H$25:$H$26</definedName>
    <definedName name="T2_DiapProt">P1_T2_DiapProt,P2_T2_DiapProt</definedName>
    <definedName name="T6_Protect">P1_T6_Protect,P2_T6_Protect</definedName>
    <definedName name="type_flag">'Титульный'!$F$8</definedName>
    <definedName name="types_len">'TEHSHEET'!$J$2:$J$5</definedName>
    <definedName name="version">'Инструкция'!$I$3</definedName>
    <definedName name="XML_MR_MO_OKTMO_LIST_TAG_NAMES">'TEHSHEET'!$I$13:$I$17</definedName>
    <definedName name="XML_ORG_LIST_TAG_NAMES">'TEHSHEET'!$I$2:$I$10</definedName>
    <definedName name="YEAR">'TEHSHEET'!$D$2:$D$12</definedName>
    <definedName name="Год_отчета">2004</definedName>
    <definedName name="ЕСН">0.366</definedName>
    <definedName name="инфляция">1</definedName>
    <definedName name="й">P1_SCOPE_16_PRT,P2_SCOPE_16_PRT</definedName>
    <definedName name="Конец">12</definedName>
    <definedName name="мрпоп">P1_SCOPE_16_PRT,P2_SCOPE_16_PRT</definedName>
    <definedName name="Начало">1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<sst xmlns="http://schemas.openxmlformats.org/spreadsheetml/2006/main" count="2416" uniqueCount="1193">
  <si>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</si>
  <si>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</si>
  <si>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</si>
  <si>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</si>
  <si>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</si>
  <si>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</si>
  <si>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</si>
  <si>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</si>
  <si>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</si>
  <si>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</si>
  <si>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</si>
  <si>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</si>
  <si>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</si>
  <si>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</si>
  <si>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</si>
  <si>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</si>
  <si>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</si>
  <si>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</si>
  <si>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</si>
  <si>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</si>
  <si>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</si>
  <si>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</si>
  <si>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</si>
  <si>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</si>
  <si>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</si>
  <si>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</si>
  <si>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</si>
  <si>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</si>
  <si>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</si>
  <si>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</si>
  <si>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</si>
  <si>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</si>
  <si>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</si>
  <si>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</si>
  <si>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</si>
  <si>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</si>
  <si>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</si>
  <si>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</si>
  <si>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</si>
  <si>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</si>
  <si>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</si>
  <si>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</si>
  <si>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</si>
  <si>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</si>
  <si>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</si>
  <si>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</si>
  <si>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</si>
  <si>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</si>
  <si>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</si>
  <si>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</si>
  <si>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</si>
  <si>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</si>
  <si>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</si>
  <si>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</si>
  <si>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</si>
  <si>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</si>
  <si>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</si>
  <si>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</si>
  <si>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</si>
  <si>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</si>
  <si>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</si>
  <si>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</si>
  <si>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</si>
  <si>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</si>
  <si>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</si>
  <si>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</si>
  <si>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</si>
  <si>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</si>
  <si>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</si>
  <si>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</si>
  <si>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</si>
  <si>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</si>
  <si>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</si>
  <si>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</si>
  <si>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</si>
  <si>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</si>
  <si>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</si>
  <si>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</si>
  <si>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</si>
  <si>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</si>
  <si>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</si>
  <si>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</si>
  <si>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</si>
  <si>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</si>
  <si>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</si>
  <si>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</si>
  <si>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</si>
  <si>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</si>
  <si>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</si>
  <si>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</si>
  <si>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ОКТМО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</si>
  <si>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</si>
  <si>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</si>
  <si>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</si>
  <si>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</si>
  <si>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</si>
  <si>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</si>
  <si>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</si>
  <si>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</si>
  <si>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</si>
  <si>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</si>
  <si>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</si>
  <si>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</si>
  <si>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</si>
  <si>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</si>
  <si>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</si>
  <si>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</si>
  <si>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</si>
  <si>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</si>
  <si>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</si>
  <si>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</si>
  <si>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</si>
  <si>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</si>
  <si>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</si>
  <si>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</si>
  <si>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</si>
  <si>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</si>
  <si>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</si>
  <si>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</si>
  <si>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</si>
  <si>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</si>
  <si>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</si>
  <si>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</si>
  <si>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</si>
  <si>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</si>
  <si>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</si>
  <si>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</si>
  <si>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</si>
  <si>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</si>
  <si>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</si>
  <si>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</si>
  <si>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</si>
  <si>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</si>
  <si>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</si>
  <si>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</si>
  <si>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</si>
  <si>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</si>
  <si>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</si>
  <si>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</si>
  <si>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</si>
  <si>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</si>
  <si>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</si>
  <si>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</si>
  <si>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</si>
  <si>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</si>
  <si>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</si>
  <si>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</si>
  <si>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</si>
  <si>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</si>
  <si>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</si>
  <si>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</si>
  <si>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</si>
  <si>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</si>
  <si>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</si>
  <si>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</si>
  <si>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</si>
  <si>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</si>
  <si>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</si>
  <si>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</si>
  <si>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</si>
  <si>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</si>
  <si>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</si>
  <si>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</si>
  <si>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</si>
  <si>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</si>
  <si>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</si>
  <si>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</si>
  <si>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</si>
  <si>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</si>
  <si>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</si>
  <si>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</si>
  <si>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</si>
  <si>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</si>
  <si>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modServiceModule</t>
  </si>
  <si>
    <t>modClassifierValidate</t>
  </si>
  <si>
    <t>Амурская область</t>
  </si>
  <si>
    <t>2</t>
  </si>
  <si>
    <t>3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</si>
  <si>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</si>
  <si>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</si>
  <si>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</si>
  <si>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</si>
  <si>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</si>
  <si>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</si>
  <si>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</si>
  <si>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</si>
  <si>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</si>
  <si>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</si>
  <si>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</si>
  <si>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</si>
  <si>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</si>
  <si>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</si>
  <si>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</si>
  <si>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</si>
  <si>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</si>
  <si>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</si>
  <si>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</si>
  <si>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</si>
  <si>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</si>
  <si>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</si>
  <si>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</si>
  <si>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</si>
  <si>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</si>
  <si>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</si>
  <si>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</si>
  <si>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</si>
  <si>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</si>
  <si>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</si>
  <si>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</si>
  <si>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</si>
  <si>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</si>
  <si>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</si>
  <si>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</si>
  <si>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</si>
  <si>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</si>
  <si>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4</t>
  </si>
  <si>
    <t>9</t>
  </si>
  <si>
    <t>10</t>
  </si>
  <si>
    <t>№ п/п</t>
  </si>
  <si>
    <t>et_union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</si>
  <si>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</si>
  <si>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5.1</t>
  </si>
  <si>
    <t>http://support.eias.ru</t>
  </si>
  <si>
    <t>8.1</t>
  </si>
  <si>
    <t>et_list01</t>
  </si>
  <si>
    <t>et_list02</t>
  </si>
  <si>
    <t>VDET_NAME</t>
  </si>
  <si>
    <t>Период</t>
  </si>
  <si>
    <t>Квартал (нарастающим итогом)</t>
  </si>
  <si>
    <t>Тип данных</t>
  </si>
  <si>
    <t>План</t>
  </si>
  <si>
    <t>Факт</t>
  </si>
  <si>
    <t>Расходы сетевых организаций на технологическое присоединение к электрическим сетям</t>
  </si>
  <si>
    <t>Наименование мероприятий</t>
  </si>
  <si>
    <t>Количество присоединений, шт.</t>
  </si>
  <si>
    <t>Присоединенная мощность, кВт</t>
  </si>
  <si>
    <t>Подготовка сетевой организацией технических условий (ТУ) и их согласование, всего, в т.ч.</t>
  </si>
  <si>
    <t>Определение технической возможности технологического присоединения к муниципальной электрической сети и сетевых узлов, к которым возможно технологическое присоединение (определение варианта технологического присоединения)</t>
  </si>
  <si>
    <t>Разработка сетевой организацией проектной документации, всего, в т.ч.</t>
  </si>
  <si>
    <t>Выполнение ТУ сетевой организацией, всего, в т.ч.</t>
  </si>
  <si>
    <t>Проверка сетевой организацией выполнения заявителем ТУ, всего, в т.ч.</t>
  </si>
  <si>
    <t>Проверка представленных Заявителем документов</t>
  </si>
  <si>
    <t>Участие в осмотре должностным лицом Ростехнадзора присоединяемых энергопринимающих устройств, всего, в т.ч.</t>
  </si>
  <si>
    <t>Фактические действия по присоединению и обеспечению работы энергопринимающих устройств в электрической сети, всего, в т.ч.</t>
  </si>
  <si>
    <t xml:space="preserve">Допуск к производству работ, подготовка рабочих мест, производство необходимых отключений в электрических сетях </t>
  </si>
  <si>
    <t>Итого по технологическому присоединению</t>
  </si>
  <si>
    <t>Налог на прибыль</t>
  </si>
  <si>
    <t>Итого по технологическому присоединению с прибылью и налогом на прибыль</t>
  </si>
  <si>
    <t>2.1</t>
  </si>
  <si>
    <t>4.1</t>
  </si>
  <si>
    <t>6.1</t>
  </si>
  <si>
    <t>6.2</t>
  </si>
  <si>
    <t>6.3</t>
  </si>
  <si>
    <t>6.4</t>
  </si>
  <si>
    <t>6.5</t>
  </si>
  <si>
    <t>Добавить строки</t>
  </si>
  <si>
    <t>Прием и регистрация заявки, проверка достаточности указанных в ней сведений</t>
  </si>
  <si>
    <t>Проверка соответствия проектной документации (схемы электроснабжения), представленной Заявителем, требованиям технических условий. Согласование проектной документации сетевой организацией</t>
  </si>
  <si>
    <t>Технический осмотр (обследование) энергопринимающих устройств – проверка соответствия требованиям технических условий</t>
  </si>
  <si>
    <t>Проверка получения Заявителем разрешения органа госэнергонадзора на допуск в эксплуатацию энергопринимающего устройства</t>
  </si>
  <si>
    <t>Составление акта о технологическом присоединении энергопринимающего устройства с указанием границ разграничения балансовой принадлежности электроустановок и эксплуатационной ответственности сторон</t>
  </si>
  <si>
    <t>Проведение необходимых измерений (в т.ч. показателей качества электрической энергии), испытаний и проверок</t>
  </si>
  <si>
    <t>Присоединение энергопринимающего устройства к электрической сети</t>
  </si>
  <si>
    <t>Обеспечение работы энергопринимающего устройства в электрической сети</t>
  </si>
  <si>
    <t>по ставкам платы за технологическое присоединение</t>
  </si>
  <si>
    <t>по индивидуальному проекту</t>
  </si>
  <si>
    <t>выпадающие доходы от технологического присоединения заявителей, оплачивающих 550 руб.за прис. с НДС, включенные в тариф на передачу э/э.</t>
  </si>
  <si>
    <t>1.2</t>
  </si>
  <si>
    <t>в том числе технологическое присоединение:</t>
  </si>
  <si>
    <t>технологическое присоединение:</t>
  </si>
  <si>
    <t>1.1</t>
  </si>
  <si>
    <t>1.1.1</t>
  </si>
  <si>
    <t>1.1.2</t>
  </si>
  <si>
    <t>2.1.1</t>
  </si>
  <si>
    <t>2.1.2</t>
  </si>
  <si>
    <t>3.1</t>
  </si>
  <si>
    <t>3.1.1</t>
  </si>
  <si>
    <t>3.1.2</t>
  </si>
  <si>
    <t>Показатели</t>
  </si>
  <si>
    <t>Справочно: за аналогичный период прошлого года</t>
  </si>
  <si>
    <t>Финансовые результаты</t>
  </si>
  <si>
    <t>Расходы организации – всего</t>
  </si>
  <si>
    <t>Доходы организации – всего, в том числе:</t>
  </si>
  <si>
    <t>Использование валовой прибыли организации по технологическому присоединению, в том числе (по объектам):</t>
  </si>
  <si>
    <t>М.П.</t>
  </si>
  <si>
    <t>Разработка ТУ на технологическое присоединение</t>
  </si>
  <si>
    <t>Оформление, согласование, подписание и направление Заявителю проекта договора и ТУ на технологическое присоединение</t>
  </si>
  <si>
    <t>Алатырский муниципальный район</t>
  </si>
  <si>
    <t>97603000</t>
  </si>
  <si>
    <t>Алтышевское</t>
  </si>
  <si>
    <t>97603405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</si>
  <si>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</si>
  <si>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</si>
  <si>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</si>
  <si>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</si>
  <si>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</si>
  <si>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</si>
  <si>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</si>
  <si>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</si>
  <si>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</si>
  <si>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</si>
  <si>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</si>
  <si>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</si>
  <si>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Междуреченское</t>
  </si>
  <si>
    <t>97603445</t>
  </si>
  <si>
    <t>Миренское</t>
  </si>
  <si>
    <t>97603450</t>
  </si>
  <si>
    <t>Новоайбесинское</t>
  </si>
  <si>
    <t>97603455</t>
  </si>
  <si>
    <t>Октябрьское</t>
  </si>
  <si>
    <t>97603458</t>
  </si>
  <si>
    <t>Первомайское</t>
  </si>
  <si>
    <t>97603460</t>
  </si>
  <si>
    <t>Сойгинское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</si>
  <si>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</si>
  <si>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</si>
  <si>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</si>
  <si>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</si>
  <si>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</si>
  <si>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</si>
  <si>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</si>
  <si>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Аликовский муниципальный район</t>
  </si>
  <si>
    <t>97605000</t>
  </si>
  <si>
    <t>Аликовское</t>
  </si>
  <si>
    <t>97605405</t>
  </si>
  <si>
    <t>Большевыльское</t>
  </si>
  <si>
    <t>97605415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</si>
  <si>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</si>
  <si>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</si>
  <si>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</si>
  <si>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</si>
  <si>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</si>
  <si>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</si>
  <si>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</si>
  <si>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</si>
  <si>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</si>
  <si>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</si>
  <si>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</si>
  <si>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</si>
  <si>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</si>
  <si>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</si>
  <si>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</si>
  <si>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</si>
  <si>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</si>
  <si>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</si>
  <si>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</si>
  <si>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</si>
  <si>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Батыревский муниципальный район</t>
  </si>
  <si>
    <t>97607000</t>
  </si>
  <si>
    <t>Алманчиковское</t>
  </si>
  <si>
    <t>97607402</t>
  </si>
  <si>
    <t>Балабаш-Баишевское</t>
  </si>
  <si>
    <t>97607405</t>
  </si>
  <si>
    <t>Батыревское</t>
  </si>
  <si>
    <t>97607410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</si>
  <si>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</si>
  <si>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</si>
  <si>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</si>
  <si>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</si>
  <si>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</si>
  <si>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</si>
  <si>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</si>
  <si>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</si>
  <si>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</si>
  <si>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</si>
  <si>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</si>
  <si>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</si>
  <si>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</si>
  <si>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</si>
  <si>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</si>
  <si>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</si>
  <si>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</si>
  <si>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</si>
  <si>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</si>
  <si>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</si>
  <si>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</si>
  <si>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</si>
  <si>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</si>
  <si>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</si>
  <si>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</si>
  <si>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</si>
  <si>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</si>
  <si>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</si>
  <si>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</si>
  <si>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</si>
  <si>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</si>
  <si>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Вурнарский муниципальный район</t>
  </si>
  <si>
    <t>97610000</t>
  </si>
  <si>
    <t>Азимсирминское</t>
  </si>
  <si>
    <t>97610404</t>
  </si>
  <si>
    <t>Алгазинское</t>
  </si>
  <si>
    <t>97610408</t>
  </si>
  <si>
    <t>Апнерское</t>
  </si>
  <si>
    <t>97610412</t>
  </si>
  <si>
    <t>Большеторханское</t>
  </si>
  <si>
    <t>97610416</t>
  </si>
  <si>
    <t>Большеяушское</t>
  </si>
  <si>
    <t>97610420</t>
  </si>
  <si>
    <t>Буртасинское</t>
  </si>
  <si>
    <t>97610424</t>
  </si>
  <si>
    <t>Вурманкасинское</t>
  </si>
  <si>
    <t>97610428</t>
  </si>
  <si>
    <t>Вурнарское</t>
  </si>
  <si>
    <t>97610151</t>
  </si>
  <si>
    <t>Ермошкинское</t>
  </si>
  <si>
    <t>97610432</t>
  </si>
  <si>
    <t>Ершипосинское</t>
  </si>
  <si>
    <t>97610436</t>
  </si>
  <si>
    <t>Калининское</t>
  </si>
  <si>
    <t>97610440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</si>
  <si>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</si>
  <si>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</si>
  <si>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</si>
  <si>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</si>
  <si>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</si>
  <si>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</si>
  <si>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Санарпосинское</t>
  </si>
  <si>
    <t>97610468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</si>
  <si>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</si>
  <si>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</si>
  <si>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</si>
  <si>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</si>
  <si>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</si>
  <si>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</si>
  <si>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</si>
  <si>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</si>
  <si>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Город Алатырь</t>
  </si>
  <si>
    <t>97704000</t>
  </si>
  <si>
    <t>Город Канаш</t>
  </si>
  <si>
    <t>97707000</t>
  </si>
  <si>
    <t>Город Новочебоксарск</t>
  </si>
  <si>
    <t>97710000</t>
  </si>
  <si>
    <t>Город Чебоксары</t>
  </si>
  <si>
    <t>97701000</t>
  </si>
  <si>
    <t>Город Шумерля</t>
  </si>
  <si>
    <t>97713000</t>
  </si>
  <si>
    <t>Ибресинский муниципальный район</t>
  </si>
  <si>
    <t>97613000</t>
  </si>
  <si>
    <t>Айбечское</t>
  </si>
  <si>
    <t>97613405</t>
  </si>
  <si>
    <t>Андреевское</t>
  </si>
  <si>
    <t>97613410</t>
  </si>
  <si>
    <t>Березовское</t>
  </si>
  <si>
    <t>97613415</t>
  </si>
  <si>
    <t>Большеабакасинское</t>
  </si>
  <si>
    <t>97613420</t>
  </si>
  <si>
    <t>Буинское</t>
  </si>
  <si>
    <t>97613423</t>
  </si>
  <si>
    <t>Ибресинское</t>
  </si>
  <si>
    <t>97613151</t>
  </si>
  <si>
    <t>Кировское</t>
  </si>
  <si>
    <t>97613430</t>
  </si>
  <si>
    <t>Климовское</t>
  </si>
  <si>
    <t>97613435</t>
  </si>
  <si>
    <t>Малокармалинское</t>
  </si>
  <si>
    <t>97613440</t>
  </si>
  <si>
    <t>Новочурашевское</t>
  </si>
  <si>
    <t>97613445</t>
  </si>
  <si>
    <t>Хормалинское</t>
  </si>
  <si>
    <t>97613450</t>
  </si>
  <si>
    <t>Чувашско-Тимяшское</t>
  </si>
  <si>
    <t>97613455</t>
  </si>
  <si>
    <t>Ширтанское</t>
  </si>
  <si>
    <t>97613425</t>
  </si>
  <si>
    <t>Канашский муниципальный район</t>
  </si>
  <si>
    <t>97616000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</si>
  <si>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</si>
  <si>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</si>
  <si>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</si>
  <si>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</si>
  <si>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</si>
  <si>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</si>
  <si>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</si>
  <si>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</si>
  <si>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</si>
  <si>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</si>
  <si>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</si>
  <si>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</si>
  <si>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</si>
  <si>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</si>
  <si>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</si>
  <si>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</si>
  <si>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</si>
  <si>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</si>
  <si>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</si>
  <si>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</si>
  <si>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</si>
  <si>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</si>
  <si>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</si>
  <si>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</si>
  <si>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</si>
  <si>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</si>
  <si>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</si>
  <si>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</si>
  <si>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</si>
  <si>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</si>
  <si>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</si>
  <si>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</si>
  <si>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Хучельское</t>
  </si>
  <si>
    <t>97616462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</si>
  <si>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</si>
  <si>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</si>
  <si>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</si>
  <si>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</si>
  <si>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</si>
  <si>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</si>
  <si>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</si>
  <si>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</si>
  <si>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Шихазанское</t>
  </si>
  <si>
    <t>97616476</t>
  </si>
  <si>
    <t>Ямашевское</t>
  </si>
  <si>
    <t>97616484</t>
  </si>
  <si>
    <t>Янгличское</t>
  </si>
  <si>
    <t>97616488</t>
  </si>
  <si>
    <t>Козловский муниципальный район</t>
  </si>
  <si>
    <t>97619000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</si>
  <si>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</si>
  <si>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</si>
  <si>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</si>
  <si>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</si>
  <si>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</si>
  <si>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</si>
  <si>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</si>
  <si>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</si>
  <si>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</si>
  <si>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</si>
  <si>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</si>
  <si>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</si>
  <si>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Козловское</t>
  </si>
  <si>
    <t>97619101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</si>
  <si>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</si>
  <si>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</si>
  <si>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</si>
  <si>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</si>
  <si>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</si>
  <si>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</si>
  <si>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Комсомольский муниципальный район</t>
  </si>
  <si>
    <t>97621000</t>
  </si>
  <si>
    <t>Александровское</t>
  </si>
  <si>
    <t>97621405</t>
  </si>
  <si>
    <t>Альбусь-Сюрбеевское</t>
  </si>
  <si>
    <t>97621410</t>
  </si>
  <si>
    <t>Асановское</t>
  </si>
  <si>
    <t>97621415</t>
  </si>
  <si>
    <t>Кайнлыкское</t>
  </si>
  <si>
    <t>97621420</t>
  </si>
  <si>
    <t>Комсомольское</t>
  </si>
  <si>
    <t>97621425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</si>
  <si>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</si>
  <si>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</si>
  <si>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</si>
  <si>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</si>
  <si>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</si>
  <si>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</si>
  <si>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</si>
  <si>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</si>
  <si>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</si>
  <si>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</si>
  <si>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</si>
  <si>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</si>
  <si>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</si>
  <si>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</si>
  <si>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Красноармейский муниципальный район</t>
  </si>
  <si>
    <t>97624000</t>
  </si>
  <si>
    <t>Алманчинское</t>
  </si>
  <si>
    <t>97624405</t>
  </si>
  <si>
    <t>Большешатьминское</t>
  </si>
  <si>
    <t>97624410</t>
  </si>
  <si>
    <t>Исаковское</t>
  </si>
  <si>
    <t>97624420</t>
  </si>
  <si>
    <t>Караевское</t>
  </si>
  <si>
    <t>97624425</t>
  </si>
  <si>
    <t>Красноармейское</t>
  </si>
  <si>
    <t>97624430</t>
  </si>
  <si>
    <t>Пикшикское</t>
  </si>
  <si>
    <t>97624434</t>
  </si>
  <si>
    <t>Убеевское</t>
  </si>
  <si>
    <t>97624440</t>
  </si>
  <si>
    <t>Чадукасинское</t>
  </si>
  <si>
    <t>97624445</t>
  </si>
  <si>
    <t>Яншихово-Челлинское</t>
  </si>
  <si>
    <t>97624460</t>
  </si>
  <si>
    <t>Красночетайский муниципальный район</t>
  </si>
  <si>
    <t>97626000</t>
  </si>
  <si>
    <t>Акчикасинское</t>
  </si>
  <si>
    <t>97626405</t>
  </si>
  <si>
    <t>Атнарское</t>
  </si>
  <si>
    <t>97626415</t>
  </si>
  <si>
    <t>Большеатменское</t>
  </si>
  <si>
    <t>97626418</t>
  </si>
  <si>
    <t>Испуханское</t>
  </si>
  <si>
    <t>97626425</t>
  </si>
  <si>
    <t>Красночетайское</t>
  </si>
  <si>
    <t>97626430</t>
  </si>
  <si>
    <t>Пандиковское</t>
  </si>
  <si>
    <t>97626435</t>
  </si>
  <si>
    <t>Питеркинское</t>
  </si>
  <si>
    <t>97626440</t>
  </si>
  <si>
    <t>Староатайское</t>
  </si>
  <si>
    <t>97626445</t>
  </si>
  <si>
    <t>Хозанкинское</t>
  </si>
  <si>
    <t>97626450</t>
  </si>
  <si>
    <t>Штанашское</t>
  </si>
  <si>
    <t>97626455</t>
  </si>
  <si>
    <t>Мариинско-Посадский муниципальный район</t>
  </si>
  <si>
    <t>97629000</t>
  </si>
  <si>
    <t>Аксаринское</t>
  </si>
  <si>
    <t>97629445</t>
  </si>
  <si>
    <t>Бичуринское</t>
  </si>
  <si>
    <t>97629410</t>
  </si>
  <si>
    <t>Большешигаевское</t>
  </si>
  <si>
    <t>97629465</t>
  </si>
  <si>
    <t>Карабашское</t>
  </si>
  <si>
    <t>97629415</t>
  </si>
  <si>
    <t>Кугеевское</t>
  </si>
  <si>
    <t>97629420</t>
  </si>
  <si>
    <t>Мариинско-Посадское</t>
  </si>
  <si>
    <t>97629101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</si>
  <si>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</si>
  <si>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</si>
  <si>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</si>
  <si>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</si>
  <si>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</si>
  <si>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</si>
  <si>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</si>
  <si>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</si>
  <si>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</si>
  <si>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</si>
  <si>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</si>
  <si>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Моргаушский муниципальный район</t>
  </si>
  <si>
    <t>97632000</t>
  </si>
  <si>
    <t>97632410</t>
  </si>
  <si>
    <t>Большесундырское</t>
  </si>
  <si>
    <t>97632420</t>
  </si>
  <si>
    <t>Ильинское</t>
  </si>
  <si>
    <t>97632425</t>
  </si>
  <si>
    <t>Кадикасинское</t>
  </si>
  <si>
    <t>97632430</t>
  </si>
  <si>
    <t>Моргаушское</t>
  </si>
  <si>
    <t>97632435</t>
  </si>
  <si>
    <t>Москакасинское</t>
  </si>
  <si>
    <t>97632440</t>
  </si>
  <si>
    <t>Орининское</t>
  </si>
  <si>
    <t>97632445</t>
  </si>
  <si>
    <t>Сятракасинское</t>
  </si>
  <si>
    <t>97632455</t>
  </si>
  <si>
    <t>Тораевское</t>
  </si>
  <si>
    <t>97632460</t>
  </si>
  <si>
    <t>Хорнойское</t>
  </si>
  <si>
    <t>97632463</t>
  </si>
  <si>
    <t>Чуманкасинское</t>
  </si>
  <si>
    <t>97632465</t>
  </si>
  <si>
    <t>Шатьмапосинское</t>
  </si>
  <si>
    <t>97632470</t>
  </si>
  <si>
    <t>Юнгинское</t>
  </si>
  <si>
    <t>97632480</t>
  </si>
  <si>
    <t>Юськасинское</t>
  </si>
  <si>
    <t>97632485</t>
  </si>
  <si>
    <t>Ярабайкасинское</t>
  </si>
  <si>
    <t>97632488</t>
  </si>
  <si>
    <t>Ярославское</t>
  </si>
  <si>
    <t>97632490</t>
  </si>
  <si>
    <t>Порецкий муниципальный район</t>
  </si>
  <si>
    <t>97635000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</si>
  <si>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</si>
  <si>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</si>
  <si>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</si>
  <si>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</si>
  <si>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</si>
  <si>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</si>
  <si>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</si>
  <si>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</si>
  <si>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</si>
  <si>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</si>
  <si>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</si>
  <si>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</si>
  <si>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Порецкое</t>
  </si>
  <si>
    <t>97635455</t>
  </si>
  <si>
    <t>Рындинское</t>
  </si>
  <si>
    <t>97635485</t>
  </si>
  <si>
    <t>Семеновское</t>
  </si>
  <si>
    <t>97635465</t>
  </si>
  <si>
    <t>Сиявское</t>
  </si>
  <si>
    <t>97635470</t>
  </si>
  <si>
    <t>Сыресинское</t>
  </si>
  <si>
    <t>97635480</t>
  </si>
  <si>
    <t>Урмарский муниципальный район</t>
  </si>
  <si>
    <t>97638000</t>
  </si>
  <si>
    <t>Арабосинское</t>
  </si>
  <si>
    <t>97638405</t>
  </si>
  <si>
    <t>Бишевское</t>
  </si>
  <si>
    <t>97638408</t>
  </si>
  <si>
    <t>Большечакинское</t>
  </si>
  <si>
    <t>97638410</t>
  </si>
  <si>
    <t>Большеяниковское</t>
  </si>
  <si>
    <t>97638415</t>
  </si>
  <si>
    <t>Ковалинское</t>
  </si>
  <si>
    <t>97638425</t>
  </si>
  <si>
    <t>Кудеснерское</t>
  </si>
  <si>
    <t>97638430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</si>
  <si>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</si>
  <si>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</si>
  <si>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</si>
  <si>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</si>
  <si>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</si>
  <si>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</si>
  <si>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</si>
  <si>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</si>
  <si>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Урмарское</t>
  </si>
  <si>
    <t>97638151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</si>
  <si>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</si>
  <si>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</si>
  <si>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</si>
  <si>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</si>
  <si>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</si>
  <si>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</si>
  <si>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</si>
  <si>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</si>
  <si>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</si>
  <si>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</si>
  <si>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Цивильский муниципальный район</t>
  </si>
  <si>
    <t>97641000</t>
  </si>
  <si>
    <t>Богатыревское</t>
  </si>
  <si>
    <t>97641404</t>
  </si>
  <si>
    <t>Булдеевское</t>
  </si>
  <si>
    <t>97641412</t>
  </si>
  <si>
    <t>Второвурманкасинское</t>
  </si>
  <si>
    <t>97641440</t>
  </si>
  <si>
    <t>Игорварское</t>
  </si>
  <si>
    <t>97641420</t>
  </si>
  <si>
    <t>Конарское</t>
  </si>
  <si>
    <t>97641452</t>
  </si>
  <si>
    <t>Малоянгорчинское</t>
  </si>
  <si>
    <t>97641437</t>
  </si>
  <si>
    <t>Медикасинское</t>
  </si>
  <si>
    <t>97641432</t>
  </si>
  <si>
    <t>Михайловское</t>
  </si>
  <si>
    <t>97641434</t>
  </si>
  <si>
    <t>Опытное</t>
  </si>
  <si>
    <t>97641424</t>
  </si>
  <si>
    <t>Первостепановское</t>
  </si>
  <si>
    <t>97641408</t>
  </si>
  <si>
    <t>Поваркасинское</t>
  </si>
  <si>
    <t>97641444</t>
  </si>
  <si>
    <t>97641448</t>
  </si>
  <si>
    <t>Таушкасинское</t>
  </si>
  <si>
    <t>97641468</t>
  </si>
  <si>
    <t>Тувсинское</t>
  </si>
  <si>
    <t>97641464</t>
  </si>
  <si>
    <t>Цивильское</t>
  </si>
  <si>
    <t>97641101</t>
  </si>
  <si>
    <t>Чиричкасинское</t>
  </si>
  <si>
    <t>97641475</t>
  </si>
  <si>
    <t>Чурачикское</t>
  </si>
  <si>
    <t>97641480</t>
  </si>
  <si>
    <t>Чебоксарский муниципальный район</t>
  </si>
  <si>
    <t>97644000</t>
  </si>
  <si>
    <t>Абашевское</t>
  </si>
  <si>
    <t>97644404</t>
  </si>
  <si>
    <t>Акулевское</t>
  </si>
  <si>
    <t>97644408</t>
  </si>
  <si>
    <t>Атлашевское</t>
  </si>
  <si>
    <t>97644448</t>
  </si>
  <si>
    <t>Большекатрасьское</t>
  </si>
  <si>
    <t>97644416</t>
  </si>
  <si>
    <t>Вурман-Сюктерское</t>
  </si>
  <si>
    <t>97644420</t>
  </si>
  <si>
    <t>Ишакское</t>
  </si>
  <si>
    <t>97644428</t>
  </si>
  <si>
    <t>Ишлейское</t>
  </si>
  <si>
    <t>97644432</t>
  </si>
  <si>
    <t>Кугесьское</t>
  </si>
  <si>
    <t>97644442</t>
  </si>
  <si>
    <t>Кшаушское</t>
  </si>
  <si>
    <t>97644440</t>
  </si>
  <si>
    <t>Лапсарское</t>
  </si>
  <si>
    <t>97644444</t>
  </si>
  <si>
    <t>Сарабакасинское</t>
  </si>
  <si>
    <t>97644452</t>
  </si>
  <si>
    <t>Синьял-Покровское</t>
  </si>
  <si>
    <t>97644456</t>
  </si>
  <si>
    <t>Синьяльское</t>
  </si>
  <si>
    <t>97644460</t>
  </si>
  <si>
    <t>Сирмапосинское</t>
  </si>
  <si>
    <t>97644454</t>
  </si>
  <si>
    <t>Чиршкасинское</t>
  </si>
  <si>
    <t>97644482</t>
  </si>
  <si>
    <t>Шинерпосинское</t>
  </si>
  <si>
    <t>97644484</t>
  </si>
  <si>
    <t>Янышское</t>
  </si>
  <si>
    <t>97644488</t>
  </si>
  <si>
    <t>Шемуршинский муниципальный район</t>
  </si>
  <si>
    <t>97647000</t>
  </si>
  <si>
    <t>Бичурга-Баишевское</t>
  </si>
  <si>
    <t>97647410</t>
  </si>
  <si>
    <t>Большебуяновское</t>
  </si>
  <si>
    <t>97647417</t>
  </si>
  <si>
    <t>Карабай-Шемуршинское</t>
  </si>
  <si>
    <t>97647422</t>
  </si>
  <si>
    <t>Малобуяновское</t>
  </si>
  <si>
    <t>97647428</t>
  </si>
  <si>
    <t>Старочукальское</t>
  </si>
  <si>
    <t>97647442</t>
  </si>
  <si>
    <t>Трехбалтаевское</t>
  </si>
  <si>
    <t>97647448</t>
  </si>
  <si>
    <t>Чепкас-Никольское</t>
  </si>
  <si>
    <t>97647455</t>
  </si>
  <si>
    <t>Чукальское</t>
  </si>
  <si>
    <t>97647460</t>
  </si>
  <si>
    <t>Шемуршинское</t>
  </si>
  <si>
    <t>97647464</t>
  </si>
  <si>
    <t>Шумерлинский муниципальный район</t>
  </si>
  <si>
    <t>97650000</t>
  </si>
  <si>
    <t>Большеалгашинское</t>
  </si>
  <si>
    <t>97650405</t>
  </si>
  <si>
    <t>Егоркинское</t>
  </si>
  <si>
    <t>97650410</t>
  </si>
  <si>
    <t>Краснооктябрьское</t>
  </si>
  <si>
    <t>97650415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</si>
  <si>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</si>
  <si>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</si>
  <si>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</si>
  <si>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</si>
  <si>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</si>
  <si>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</si>
  <si>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</si>
  <si>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</si>
  <si>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Туванское</t>
  </si>
  <si>
    <t>97650450</t>
  </si>
  <si>
    <t>Ходарское</t>
  </si>
  <si>
    <t>97650455</t>
  </si>
  <si>
    <t>Шумерлинское</t>
  </si>
  <si>
    <t>97650460</t>
  </si>
  <si>
    <t>Юманайское</t>
  </si>
  <si>
    <t>97650465</t>
  </si>
  <si>
    <t>Ядринский муниципальный район</t>
  </si>
  <si>
    <t>97653000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</si>
  <si>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</si>
  <si>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</si>
  <si>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</si>
  <si>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</si>
  <si>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</si>
  <si>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</si>
  <si>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</si>
  <si>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</si>
  <si>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</si>
  <si>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</si>
  <si>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</si>
  <si>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</si>
  <si>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</si>
  <si>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</si>
  <si>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</si>
  <si>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Николаевское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</si>
  <si>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</si>
  <si>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</si>
  <si>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</si>
  <si>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</si>
  <si>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</si>
  <si>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</si>
  <si>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</si>
  <si>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Стрелецкое</t>
  </si>
  <si>
    <t>97653470</t>
  </si>
  <si>
    <t>Хочашевское</t>
  </si>
  <si>
    <t>97653475</t>
  </si>
  <si>
    <t>Чебаковское</t>
  </si>
  <si>
    <t>97653480</t>
  </si>
  <si>
    <t>Ювановское</t>
  </si>
  <si>
    <t>97653485</t>
  </si>
  <si>
    <t>Ядринское</t>
  </si>
  <si>
    <t>97653101</t>
  </si>
  <si>
    <t>Ядринское сельское</t>
  </si>
  <si>
    <t>97653490</t>
  </si>
  <si>
    <t>Яльчикский муниципальный район</t>
  </si>
  <si>
    <t>97655000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</si>
  <si>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</si>
  <si>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</si>
  <si>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</si>
  <si>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</si>
  <si>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</si>
  <si>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</si>
  <si>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</si>
  <si>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</si>
  <si>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</si>
  <si>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</si>
  <si>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</si>
  <si>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</si>
  <si>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</si>
  <si>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</si>
  <si>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Яльчикское</t>
  </si>
  <si>
    <t>97655440</t>
  </si>
  <si>
    <t>Янтиковское</t>
  </si>
  <si>
    <t>97655445</t>
  </si>
  <si>
    <t>Янтиковский муниципальный район</t>
  </si>
  <si>
    <t>97658000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</si>
  <si>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</si>
  <si>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</si>
  <si>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</si>
  <si>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</si>
  <si>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</si>
  <si>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</si>
  <si>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</si>
  <si>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</si>
  <si>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</si>
  <si>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</si>
  <si>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</si>
  <si>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</si>
  <si>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</si>
  <si>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</si>
  <si>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</si>
  <si>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</si>
  <si>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97658445</t>
  </si>
  <si>
    <t>Яншихово-Норвашское</t>
  </si>
  <si>
    <t>97658450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</si>
  <si>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</si>
  <si>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</si>
  <si>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</si>
  <si>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</si>
  <si>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</si>
  <si>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</si>
  <si>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</si>
  <si>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</si>
  <si>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</si>
  <si>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</si>
  <si>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</si>
  <si>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</si>
  <si>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</si>
  <si>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</si>
  <si>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</si>
  <si>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</si>
  <si>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</si>
  <si>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</si>
  <si>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</si>
  <si>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</si>
  <si>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</si>
  <si>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</si>
  <si>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</si>
  <si>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</si>
  <si>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</si>
  <si>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</si>
  <si>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Расходы</t>
  </si>
  <si>
    <t>Руководитель:</t>
  </si>
  <si>
    <t>Главный бухгалтер:</t>
  </si>
  <si>
    <t>Начальник ПЭО:</t>
  </si>
  <si>
    <t>(Фамилия, Имя, Отчество)</t>
  </si>
  <si>
    <t>(Подпись)</t>
  </si>
  <si>
    <t>___________________</t>
  </si>
  <si>
    <t>3.2</t>
  </si>
  <si>
    <t>3.3</t>
  </si>
  <si>
    <t>3.4</t>
  </si>
  <si>
    <t>3.5</t>
  </si>
  <si>
    <t>5</t>
  </si>
  <si>
    <t>6</t>
  </si>
  <si>
    <t>6.6</t>
  </si>
  <si>
    <t>7</t>
  </si>
  <si>
    <t>7.1</t>
  </si>
  <si>
    <t>8</t>
  </si>
  <si>
    <t>8.2</t>
  </si>
  <si>
    <t>8.3</t>
  </si>
  <si>
    <t>8.4</t>
  </si>
  <si>
    <t>8.5</t>
  </si>
  <si>
    <t>10.1</t>
  </si>
  <si>
    <t>11</t>
  </si>
  <si>
    <t>12</t>
  </si>
  <si>
    <t>Мониторинг фактических доходов по технологическому присоединению</t>
  </si>
  <si>
    <t>Наименование заявителя</t>
  </si>
  <si>
    <t>Добавить заявителя</t>
  </si>
  <si>
    <t>ИТОГО:</t>
  </si>
  <si>
    <t>№ и дата квитанции, счета-фактуры и др.</t>
  </si>
  <si>
    <t>№ и дата договора на тех. присоединение</t>
  </si>
  <si>
    <t>Ранее присоединенная мощность, кВт</t>
  </si>
  <si>
    <t>Расположение заявителя, расстояние до точки присоединения</t>
  </si>
  <si>
    <t>Утвержденная ставка платы, тыс. руб./кВт или за 1 присоединение</t>
  </si>
  <si>
    <t>Размер платы, тыс. руб</t>
  </si>
  <si>
    <t>et_list03</t>
  </si>
  <si>
    <t>Доходы</t>
  </si>
  <si>
    <t>Расстояния</t>
  </si>
  <si>
    <t>город, &lt;= 300м</t>
  </si>
  <si>
    <t>город, &gt; 300м</t>
  </si>
  <si>
    <t>сельская местность, &gt; 500м</t>
  </si>
  <si>
    <t>сельская местность, &lt;= 500м</t>
  </si>
  <si>
    <t>Дата последнего обновления реестра МР/МО: 31.08.2011 9:56:53</t>
  </si>
  <si>
    <t>Полученная прибыль (убыток)</t>
  </si>
  <si>
    <t>Валовая прибыль (убыток) организации - всего</t>
  </si>
  <si>
    <t>et_list04</t>
  </si>
  <si>
    <t>Упрощенная система налогообложения</t>
  </si>
  <si>
    <t>Внимание! Расчетные листы будут отображены ТОЛЬКО после заполнения поля "Квартал"!</t>
  </si>
  <si>
    <t>Код шаблона: EE.TEX.PRISOED.2013.FACT.2.21</t>
  </si>
  <si>
    <t>в том числе:</t>
  </si>
  <si>
    <t>ФОТ</t>
  </si>
  <si>
    <t>ЕСН</t>
  </si>
  <si>
    <t>материалы</t>
  </si>
  <si>
    <t>транспортные услуги</t>
  </si>
  <si>
    <t>прочее</t>
  </si>
  <si>
    <t/>
  </si>
  <si>
    <t>ООО "Тепловодоканал"</t>
  </si>
  <si>
    <t>2102421361</t>
  </si>
  <si>
    <t>210201001</t>
  </si>
  <si>
    <t>Сетевая компания</t>
  </si>
  <si>
    <t>ООО "Энергостроймонтаж"</t>
  </si>
  <si>
    <t>2104007597</t>
  </si>
  <si>
    <t>210401001</t>
  </si>
  <si>
    <t>МУП "Алатырские городские электрические сети"</t>
  </si>
  <si>
    <t>2122000259</t>
  </si>
  <si>
    <t>212201001</t>
  </si>
  <si>
    <t>ОАО "Канашские городские электрические сети"</t>
  </si>
  <si>
    <t>2123008814</t>
  </si>
  <si>
    <t>212301001</t>
  </si>
  <si>
    <t>ООО "Комбинат строительных материалов"</t>
  </si>
  <si>
    <t>2123006648</t>
  </si>
  <si>
    <t>МУП "Коммунальные сети города Новочебоксарска"</t>
  </si>
  <si>
    <t>2124000310</t>
  </si>
  <si>
    <t>212401001</t>
  </si>
  <si>
    <t>ОАО "ГЭСстрой"</t>
  </si>
  <si>
    <t>2124006023</t>
  </si>
  <si>
    <t>ОАО "ТГК-5" Филиал Марий Эл и Чувашии</t>
  </si>
  <si>
    <t>2128701733</t>
  </si>
  <si>
    <t>213043002</t>
  </si>
  <si>
    <t>Станция - поставщик ЭЭ</t>
  </si>
  <si>
    <t>ОАО "Химпром"</t>
  </si>
  <si>
    <t>2124009521</t>
  </si>
  <si>
    <t>Сбытовая компания</t>
  </si>
  <si>
    <t>Филиал ОАО "РусГидро" - "Чебоксарская ГЭС"</t>
  </si>
  <si>
    <t>2460066195</t>
  </si>
  <si>
    <t>212402001</t>
  </si>
  <si>
    <t>ЗАО "Чебоксарский электроаппаратный завод"</t>
  </si>
  <si>
    <t>2128000600</t>
  </si>
  <si>
    <t>213050001</t>
  </si>
  <si>
    <t>Казенное предприятие Чувашской Республики "Аэропорт Чебоксары"</t>
  </si>
  <si>
    <t>2130080265</t>
  </si>
  <si>
    <t>213001001</t>
  </si>
  <si>
    <t>ОАО "Автотранспортное предприятие №2"</t>
  </si>
  <si>
    <t>2128001682</t>
  </si>
  <si>
    <t>212801001</t>
  </si>
  <si>
    <t>ОАО "Контур"</t>
  </si>
  <si>
    <t>2129017413</t>
  </si>
  <si>
    <t>211601001</t>
  </si>
  <si>
    <t>ОАО "Межрегиональная распределительная сетевая компания Волги"</t>
  </si>
  <si>
    <t>6450925977</t>
  </si>
  <si>
    <t>213002001</t>
  </si>
  <si>
    <t>ОАО "ТГК-5"</t>
  </si>
  <si>
    <t>213043001</t>
  </si>
  <si>
    <t>ОАО "Чебоксарское ПО им. В.И.Чапаева"</t>
  </si>
  <si>
    <t>2130095159</t>
  </si>
  <si>
    <t>ОАО "Чувашская энергосбытовая компания"</t>
  </si>
  <si>
    <t>2128700232</t>
  </si>
  <si>
    <t>ОАО по строительству дорог, инженерных сетей и сооружений "Дорисс" (филиал  Асфальтобетонный завод"</t>
  </si>
  <si>
    <t>2127008364</t>
  </si>
  <si>
    <t>ООО "Волгостальконструкция"</t>
  </si>
  <si>
    <t>2130059640</t>
  </si>
  <si>
    <t>ООО "Коммунальные технологии"</t>
  </si>
  <si>
    <t>2128051193</t>
  </si>
  <si>
    <t>ООО "Купол"</t>
  </si>
  <si>
    <t>2130078570</t>
  </si>
  <si>
    <t>ООО "МежРегионТоргЦентр"</t>
  </si>
  <si>
    <t>2127323180</t>
  </si>
  <si>
    <t>ООО "ПромЛогистика"</t>
  </si>
  <si>
    <t>2130090305</t>
  </si>
  <si>
    <t>ООО "СУОР"</t>
  </si>
  <si>
    <t>2127311917</t>
  </si>
  <si>
    <t>ООО "УК "Первая площадка"</t>
  </si>
  <si>
    <t>2130109549</t>
  </si>
  <si>
    <t>ООО "Энерго-Транзит"</t>
  </si>
  <si>
    <t>2130102046</t>
  </si>
  <si>
    <t>ООО "Энергосеть"</t>
  </si>
  <si>
    <t>2130022930</t>
  </si>
  <si>
    <t>ООО "Янтарь"</t>
  </si>
  <si>
    <t>2130092542</t>
  </si>
  <si>
    <t>Открытое акционерное общество "Чувашхлебопродукт" - филиал Чебоксарский элеватор</t>
  </si>
  <si>
    <t>2130092180</t>
  </si>
  <si>
    <t>Саратовский филиал ООО "Газпром энерго"</t>
  </si>
  <si>
    <t>7736186950</t>
  </si>
  <si>
    <t>645302001</t>
  </si>
  <si>
    <t>Филиал "Волго-Вятский" ОАО "Оборонэнерго"</t>
  </si>
  <si>
    <t>7704726225</t>
  </si>
  <si>
    <t>526343001</t>
  </si>
  <si>
    <t>МУП "Шумерлинские городские электрические сети"</t>
  </si>
  <si>
    <t>2125000641</t>
  </si>
  <si>
    <t>212501001</t>
  </si>
  <si>
    <t>ООО"ЭЛЕКТРОСНАБ"</t>
  </si>
  <si>
    <t>2107903464</t>
  </si>
  <si>
    <t>210701001</t>
  </si>
  <si>
    <t>ООО "Энергосервис"</t>
  </si>
  <si>
    <t>2108002335</t>
  </si>
  <si>
    <t>210801001</t>
  </si>
  <si>
    <t>МУП ЖКХ Красноармейского района</t>
  </si>
  <si>
    <t>2109000362</t>
  </si>
  <si>
    <t>210901001</t>
  </si>
  <si>
    <t>МУП ЖКХ "Моргаушское" Моргаушского района</t>
  </si>
  <si>
    <t>2112000281</t>
  </si>
  <si>
    <t>211201001</t>
  </si>
  <si>
    <t>ООО "Порецкагропромэнерго"</t>
  </si>
  <si>
    <t>2113000414</t>
  </si>
  <si>
    <t>211301001</t>
  </si>
  <si>
    <t>ООО "Урмарские электрические сети"</t>
  </si>
  <si>
    <t>2114903377</t>
  </si>
  <si>
    <t>211401001</t>
  </si>
  <si>
    <t>ЗАО СКК "Солнечный берег"</t>
  </si>
  <si>
    <t>2116480110</t>
  </si>
  <si>
    <t>ООО "Теплоэнергосеть"</t>
  </si>
  <si>
    <t>2116499262</t>
  </si>
  <si>
    <t>ООО "Чебоксарский электромеханический завод - ЭнергоСервис"</t>
  </si>
  <si>
    <t>2116499209</t>
  </si>
  <si>
    <t>ООО "Электросеть"</t>
  </si>
  <si>
    <t>2118002782</t>
  </si>
  <si>
    <t>211801001</t>
  </si>
  <si>
    <t>ООО "Ядринагропромстрой"</t>
  </si>
  <si>
    <t>2119900860</t>
  </si>
  <si>
    <t>211901001</t>
  </si>
  <si>
    <t>Ядринское МПП ЖКХ</t>
  </si>
  <si>
    <t>2119000178</t>
  </si>
  <si>
    <t>2121001316</t>
  </si>
  <si>
    <t>212101001</t>
  </si>
  <si>
    <t>Горьковская дирекция ОАО «РЖД»</t>
  </si>
  <si>
    <t>7708503727</t>
  </si>
  <si>
    <t>525745022</t>
  </si>
  <si>
    <t>ОАО "Межрегионэнергосбыт"</t>
  </si>
  <si>
    <t>7705750968</t>
  </si>
  <si>
    <t>772901001</t>
  </si>
  <si>
    <t>ОАО "Оборонэнергосбыт"</t>
  </si>
  <si>
    <t>7704731218</t>
  </si>
  <si>
    <t>770401001</t>
  </si>
  <si>
    <t>ОАО "ФСК ЕЭС"</t>
  </si>
  <si>
    <t>4716016979</t>
  </si>
  <si>
    <t>997450001</t>
  </si>
  <si>
    <t>772801001</t>
  </si>
  <si>
    <t>ОАО «Московское городское энергосбытовое предприятие»</t>
  </si>
  <si>
    <t>7743628060</t>
  </si>
  <si>
    <t>774301001</t>
  </si>
  <si>
    <t>ООО "Дизаж М"</t>
  </si>
  <si>
    <t>7728587330</t>
  </si>
  <si>
    <t>ООО "Промышленная энергосбытовая компания"</t>
  </si>
  <si>
    <t>1833045576</t>
  </si>
  <si>
    <t>526001001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</si>
  <si>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</si>
  <si>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</si>
  <si>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</si>
  <si>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</si>
  <si>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</si>
  <si>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"ТранснефтьЭлектросетьСервис"</t>
  </si>
  <si>
    <t>6311049306</t>
  </si>
  <si>
    <t>631101001</t>
  </si>
  <si>
    <t>ООО "Транснефтьэнерго"</t>
  </si>
  <si>
    <t>7703552167</t>
  </si>
  <si>
    <t>772301001</t>
  </si>
  <si>
    <t>5258057402</t>
  </si>
  <si>
    <t>525801001</t>
  </si>
  <si>
    <t>Дата последнего обновления реестра организаций: 16.04.2014 16:42:13</t>
  </si>
  <si>
    <t>ЧР, г. Ядрин, ул. 30 лет Победы, д. 22 "а"</t>
  </si>
  <si>
    <t>429060, ЧР, г. Ядрин, ул. 30 лет Победы, д. 22 "а"</t>
  </si>
  <si>
    <t>Фоланин Викентий Иванович</t>
  </si>
  <si>
    <t>8-835-47-22-3-28</t>
  </si>
  <si>
    <t>Яковлева Елена Вячеславовна</t>
  </si>
  <si>
    <t>8-835-47-22-3-73</t>
  </si>
  <si>
    <t>ио начальника ПЭО</t>
  </si>
  <si>
    <t>mpozhkh@yadrin.cap.ru</t>
  </si>
  <si>
    <t>Удалить</t>
  </si>
  <si>
    <t>Щетинин Сергей Анатольевич</t>
  </si>
  <si>
    <t>№ 01 от 22.01.2014г.</t>
  </si>
  <si>
    <t>№ 156 от 21.01.2014</t>
  </si>
  <si>
    <t>ООО "Элегант"</t>
  </si>
  <si>
    <t>№ 02 то 27.01.2014г.</t>
  </si>
  <si>
    <t>№ 10 от 21.01.2014г.</t>
  </si>
  <si>
    <t>Данилов Анатолий Васильевич</t>
  </si>
  <si>
    <t>№ 03 от 10.02.2014г.</t>
  </si>
  <si>
    <t>№ 377 от 10.02.2014г.</t>
  </si>
  <si>
    <t>Каратаев Алексей Михайлович</t>
  </si>
  <si>
    <t>№ 04 от 18.02.2014г.</t>
  </si>
  <si>
    <t>№ 469 от 17.02.2014г.</t>
  </si>
  <si>
    <t>Пахомова Мария Александровна</t>
  </si>
  <si>
    <t>Силивестров Сергей Иванович</t>
  </si>
  <si>
    <t>№ 09 от 08.04.2014г.</t>
  </si>
  <si>
    <t>№ 1231 от 04.04.2014г.</t>
  </si>
  <si>
    <t>Николаева Елена Вячеславовна</t>
  </si>
  <si>
    <t>№ 11 от 14.04.2014г.</t>
  </si>
  <si>
    <t>№ 1607 от 30.04.2014г.</t>
  </si>
  <si>
    <t>Ксенофонтов Владислав Владимирович</t>
  </si>
  <si>
    <t>№ 12 от 17.04.2014г.</t>
  </si>
  <si>
    <t>№ 1324 от 11.04.2014г.</t>
  </si>
  <si>
    <t>Волкова Татьяна Александровна</t>
  </si>
  <si>
    <t>№ 13 от 16.05.2014г.</t>
  </si>
  <si>
    <t>№ 1785 от 16.05.2014г.</t>
  </si>
  <si>
    <t xml:space="preserve">ЗАО "Колос" </t>
  </si>
  <si>
    <t>№14 от 16.05.2014г.</t>
  </si>
  <si>
    <t>№ 1790 от 19.05.2014г.</t>
  </si>
  <si>
    <t>Шувалов Юрий Валентинович</t>
  </si>
  <si>
    <t>№ 15 от 16.05.2014г.</t>
  </si>
  <si>
    <t>№ 526 от 19.02.2014г.</t>
  </si>
  <si>
    <t>Глушенков Игорь Владимирович</t>
  </si>
  <si>
    <t>№ 17 от 10.06.2014г.</t>
  </si>
  <si>
    <t>№ 1203 от 02.04.2014г.</t>
  </si>
  <si>
    <t>Мартяшева Галина Владимировна</t>
  </si>
  <si>
    <t>№ 18 от 11.06.2014г.</t>
  </si>
  <si>
    <t>№ 2257 от 17.06.2014г.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</si>
</sst>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[$-FC19]d\ mmmm\ yyyy\ &quot;г.&quot;"/>
    <numFmt numFmtId="193" formatCode="0.000"/>
    <numFmt numFmtId="194" formatCode="0.0000"/>
    <numFmt numFmtId="195" formatCode="0.00000"/>
    <numFmt numFmtId="196" formatCode="#,##0;\(#,##0\)"/>
    <numFmt numFmtId="197" formatCode="_-* #,##0.00\ _$_-;\-* #,##0.00\ _$_-;_-* &quot;-&quot;??\ _$_-;_-@_-"/>
    <numFmt numFmtId="198" formatCode="#,##0.000[$р.-419];\-#,##0.000[$р.-419]"/>
    <numFmt numFmtId="199" formatCode="_-* #,##0.0\ _$_-;\-* #,##0.0\ _$_-;_-* &quot;-&quot;??\ _$_-;_-@_-"/>
    <numFmt numFmtId="200" formatCode="#,##0.0_);\(#,##0.0\)"/>
    <numFmt numFmtId="201" formatCode="#,##0_ ;[Red]\-#,##0\ "/>
    <numFmt numFmtId="202" formatCode="#,##0__\ \ \ \ 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&quot;т.р.&quot;;\-#,##0.00&quot;т.р.&quot;"/>
    <numFmt numFmtId="206" formatCode="#,##0.0;[Red]#,##0.0"/>
    <numFmt numFmtId="207" formatCode="\(#,##0.0\)"/>
    <numFmt numFmtId="208" formatCode="#,##0\ &quot;?.&quot;;\-#,##0\ &quot;?.&quot;"/>
    <numFmt numFmtId="209" formatCode="#,##0______;;&quot;------------      &quot;"/>
    <numFmt numFmtId="210" formatCode="#,##0.000_ ;\-#,##0.000\ "/>
    <numFmt numFmtId="211" formatCode="#,##0.00_ ;[Red]\-#,##0.00\ "/>
    <numFmt numFmtId="212" formatCode="_-* #,##0\ _$_-;\-* #,##0\ _$_-;_-* &quot;-&quot;\ _$_-;_-@_-"/>
    <numFmt numFmtId="213" formatCode="#,##0.00_ ;\-#,##0.00\ "/>
    <numFmt numFmtId="214" formatCode="d/m;@"/>
  </numFmts>
  <fonts count="34">
    <font>
      <sz val="9"/>
      <name val="Tahoma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b/>
      <sz val="9"/>
      <color indexed="9"/>
      <name val="Tahoma"/>
      <family val="2"/>
    </font>
    <font>
      <b/>
      <sz val="9"/>
      <color indexed="60"/>
      <name val="Tahoma"/>
      <family val="2"/>
    </font>
    <font>
      <sz val="8"/>
      <name val="Arial"/>
      <family val="2"/>
    </font>
    <font>
      <u val="single"/>
      <sz val="9"/>
      <color indexed="36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8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68" fontId="4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0" fontId="15" fillId="2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3" fillId="0" borderId="0" applyNumberFormat="0" applyFill="0" applyBorder="0" applyAlignment="0" applyProtection="0"/>
  </cellStyleXfs>
  <cellXfs count="368">
    <xf numFmtId="49" fontId="0" fillId="0" borderId="0" xfId="0" applyAlignment="1">
      <alignment vertical="top"/>
    </xf>
    <xf numFmtId="0" fontId="7" fillId="3" borderId="2" xfId="56" applyFont="1" applyFill="1" applyBorder="1" applyAlignment="1" applyProtection="1">
      <alignment horizontal="center" vertical="center"/>
      <protection/>
    </xf>
    <xf numFmtId="0" fontId="0" fillId="0" borderId="0" xfId="50" applyFont="1" applyProtection="1">
      <alignment/>
      <protection/>
    </xf>
    <xf numFmtId="0" fontId="7" fillId="3" borderId="2" xfId="50" applyFont="1" applyFill="1" applyBorder="1" applyAlignment="1" applyProtection="1">
      <alignment horizontal="center"/>
      <protection/>
    </xf>
    <xf numFmtId="0" fontId="0" fillId="0" borderId="0" xfId="50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0" fillId="0" borderId="0" xfId="56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0" borderId="0" xfId="44" applyFont="1" applyAlignment="1" applyProtection="1">
      <alignment wrapText="1"/>
      <protection/>
    </xf>
    <xf numFmtId="0" fontId="0" fillId="4" borderId="0" xfId="44" applyFont="1" applyFill="1" applyAlignment="1" applyProtection="1">
      <alignment wrapText="1"/>
      <protection/>
    </xf>
    <xf numFmtId="0" fontId="7" fillId="4" borderId="0" xfId="44" applyFont="1" applyFill="1" applyBorder="1" applyAlignment="1" applyProtection="1">
      <alignment horizontal="center" vertical="center" wrapText="1"/>
      <protection/>
    </xf>
    <xf numFmtId="0" fontId="0" fillId="0" borderId="0" xfId="52" applyFont="1" applyAlignment="1" applyProtection="1">
      <alignment vertical="center" wrapText="1"/>
      <protection/>
    </xf>
    <xf numFmtId="49" fontId="0" fillId="0" borderId="0" xfId="50" applyNumberFormat="1" applyFont="1" applyProtection="1">
      <alignment/>
      <protection/>
    </xf>
    <xf numFmtId="0" fontId="7" fillId="4" borderId="3" xfId="44" applyFont="1" applyFill="1" applyBorder="1" applyAlignment="1" applyProtection="1">
      <alignment horizontal="center" vertical="center" wrapText="1"/>
      <protection/>
    </xf>
    <xf numFmtId="0" fontId="7" fillId="4" borderId="4" xfId="44" applyFont="1" applyFill="1" applyBorder="1" applyAlignment="1" applyProtection="1">
      <alignment horizontal="center" vertical="center" wrapText="1"/>
      <protection/>
    </xf>
    <xf numFmtId="0" fontId="0" fillId="0" borderId="0" xfId="44" applyFont="1" applyAlignment="1" applyProtection="1">
      <alignment wrapText="1"/>
      <protection/>
    </xf>
    <xf numFmtId="0" fontId="0" fillId="0" borderId="0" xfId="44" applyFont="1" applyBorder="1" applyAlignment="1" applyProtection="1">
      <alignment wrapText="1"/>
      <protection/>
    </xf>
    <xf numFmtId="0" fontId="0" fillId="4" borderId="0" xfId="44" applyFont="1" applyFill="1" applyBorder="1" applyAlignment="1" applyProtection="1">
      <alignment wrapText="1"/>
      <protection/>
    </xf>
    <xf numFmtId="0" fontId="0" fillId="0" borderId="0" xfId="44" applyFont="1" applyFill="1" applyAlignment="1" applyProtection="1">
      <alignment wrapText="1"/>
      <protection/>
    </xf>
    <xf numFmtId="0" fontId="0" fillId="0" borderId="0" xfId="44" applyFont="1" applyFill="1" applyBorder="1" applyAlignment="1" applyProtection="1">
      <alignment wrapText="1"/>
      <protection/>
    </xf>
    <xf numFmtId="0" fontId="0" fillId="4" borderId="0" xfId="44" applyFont="1" applyFill="1" applyBorder="1" applyAlignment="1" applyProtection="1">
      <alignment vertical="center" wrapText="1"/>
      <protection/>
    </xf>
    <xf numFmtId="0" fontId="0" fillId="4" borderId="0" xfId="44" applyFont="1" applyFill="1" applyBorder="1" applyAlignment="1" applyProtection="1">
      <alignment vertical="top" wrapText="1"/>
      <protection/>
    </xf>
    <xf numFmtId="0" fontId="0" fillId="0" borderId="0" xfId="44" applyFont="1" applyAlignment="1" applyProtection="1">
      <alignment wrapText="1"/>
      <protection/>
    </xf>
    <xf numFmtId="0" fontId="0" fillId="4" borderId="0" xfId="44" applyFont="1" applyFill="1" applyBorder="1" applyAlignment="1" applyProtection="1">
      <alignment wrapText="1"/>
      <protection/>
    </xf>
    <xf numFmtId="0" fontId="0" fillId="0" borderId="0" xfId="44" applyFont="1" applyFill="1" applyAlignment="1" applyProtection="1">
      <alignment wrapText="1"/>
      <protection/>
    </xf>
    <xf numFmtId="0" fontId="0" fillId="0" borderId="5" xfId="44" applyFont="1" applyBorder="1" applyAlignment="1" applyProtection="1">
      <alignment wrapText="1"/>
      <protection/>
    </xf>
    <xf numFmtId="0" fontId="0" fillId="0" borderId="5" xfId="44" applyFont="1" applyBorder="1" applyAlignment="1" applyProtection="1">
      <alignment wrapText="1"/>
      <protection/>
    </xf>
    <xf numFmtId="0" fontId="0" fillId="0" borderId="6" xfId="44" applyFont="1" applyBorder="1" applyAlignment="1" applyProtection="1">
      <alignment wrapText="1"/>
      <protection/>
    </xf>
    <xf numFmtId="0" fontId="0" fillId="4" borderId="7" xfId="44" applyFont="1" applyFill="1" applyBorder="1" applyAlignment="1" applyProtection="1">
      <alignment wrapText="1"/>
      <protection/>
    </xf>
    <xf numFmtId="0" fontId="0" fillId="0" borderId="8" xfId="44" applyFont="1" applyBorder="1" applyAlignment="1" applyProtection="1">
      <alignment wrapText="1"/>
      <protection/>
    </xf>
    <xf numFmtId="49" fontId="0" fillId="4" borderId="9" xfId="54" applyNumberFormat="1" applyFont="1" applyFill="1" applyBorder="1" applyAlignment="1" applyProtection="1">
      <alignment horizontal="center" vertical="center" wrapText="1"/>
      <protection/>
    </xf>
    <xf numFmtId="14" fontId="0" fillId="4" borderId="9" xfId="54" applyNumberFormat="1" applyFont="1" applyFill="1" applyBorder="1" applyAlignment="1" applyProtection="1">
      <alignment horizontal="center" vertical="center" wrapText="1"/>
      <protection/>
    </xf>
    <xf numFmtId="0" fontId="0" fillId="4" borderId="9" xfId="44" applyFont="1" applyFill="1" applyBorder="1" applyAlignment="1" applyProtection="1">
      <alignment wrapText="1"/>
      <protection/>
    </xf>
    <xf numFmtId="0" fontId="0" fillId="4" borderId="10" xfId="44" applyFont="1" applyFill="1" applyBorder="1" applyAlignment="1" applyProtection="1">
      <alignment wrapText="1"/>
      <protection/>
    </xf>
    <xf numFmtId="0" fontId="0" fillId="4" borderId="11" xfId="44" applyFont="1" applyFill="1" applyBorder="1" applyAlignment="1" applyProtection="1">
      <alignment wrapText="1"/>
      <protection/>
    </xf>
    <xf numFmtId="0" fontId="0" fillId="4" borderId="11" xfId="44" applyFont="1" applyFill="1" applyBorder="1" applyAlignment="1" applyProtection="1">
      <alignment horizontal="center" wrapText="1"/>
      <protection/>
    </xf>
    <xf numFmtId="0" fontId="0" fillId="4" borderId="11" xfId="44" applyFont="1" applyFill="1" applyBorder="1" applyAlignment="1" applyProtection="1">
      <alignment vertical="center" wrapText="1"/>
      <protection/>
    </xf>
    <xf numFmtId="0" fontId="0" fillId="4" borderId="11" xfId="44" applyFont="1" applyFill="1" applyBorder="1" applyAlignment="1" applyProtection="1">
      <alignment vertical="center" wrapText="1"/>
      <protection/>
    </xf>
    <xf numFmtId="0" fontId="0" fillId="4" borderId="12" xfId="44" applyFont="1" applyFill="1" applyBorder="1" applyAlignment="1" applyProtection="1">
      <alignment vertical="center" wrapText="1"/>
      <protection/>
    </xf>
    <xf numFmtId="49" fontId="0" fillId="0" borderId="0" xfId="46" applyProtection="1">
      <alignment vertical="top"/>
      <protection/>
    </xf>
    <xf numFmtId="49" fontId="20" fillId="0" borderId="0" xfId="46" applyFont="1" applyAlignment="1" applyProtection="1">
      <alignment horizontal="right" vertical="top"/>
      <protection/>
    </xf>
    <xf numFmtId="49" fontId="0" fillId="4" borderId="0" xfId="46" applyFill="1" applyBorder="1" applyProtection="1">
      <alignment vertical="top"/>
      <protection/>
    </xf>
    <xf numFmtId="0" fontId="22" fillId="4" borderId="0" xfId="54" applyFont="1" applyFill="1" applyBorder="1" applyAlignment="1" applyProtection="1">
      <alignment horizontal="left" vertical="center" indent="1"/>
      <protection/>
    </xf>
    <xf numFmtId="49" fontId="0" fillId="0" borderId="0" xfId="49" applyFont="1" applyProtection="1">
      <alignment vertical="top"/>
      <protection/>
    </xf>
    <xf numFmtId="0" fontId="0" fillId="0" borderId="0" xfId="52" applyFont="1" applyAlignment="1" applyProtection="1">
      <alignment wrapText="1"/>
      <protection/>
    </xf>
    <xf numFmtId="49" fontId="0" fillId="0" borderId="0" xfId="47" applyNumberFormat="1" applyFont="1" applyProtection="1">
      <alignment vertical="top"/>
      <protection/>
    </xf>
    <xf numFmtId="49" fontId="7" fillId="4" borderId="3" xfId="0" applyFont="1" applyFill="1" applyBorder="1" applyAlignment="1" applyProtection="1">
      <alignment horizontal="center" vertical="center" wrapText="1"/>
      <protection/>
    </xf>
    <xf numFmtId="49" fontId="7" fillId="4" borderId="3" xfId="54" applyNumberFormat="1" applyFont="1" applyFill="1" applyBorder="1" applyAlignment="1" applyProtection="1">
      <alignment horizontal="center" vertical="center" wrapText="1"/>
      <protection/>
    </xf>
    <xf numFmtId="0" fontId="18" fillId="4" borderId="0" xfId="50" applyFont="1" applyFill="1" applyBorder="1" applyAlignment="1" applyProtection="1">
      <alignment vertical="center" wrapText="1"/>
      <protection/>
    </xf>
    <xf numFmtId="49" fontId="21" fillId="4" borderId="0" xfId="55" applyNumberFormat="1" applyFont="1" applyFill="1" applyBorder="1" applyAlignment="1" applyProtection="1">
      <alignment vertical="center" wrapText="1"/>
      <protection/>
    </xf>
    <xf numFmtId="49" fontId="7" fillId="4" borderId="13" xfId="54" applyNumberFormat="1" applyFont="1" applyFill="1" applyBorder="1" applyAlignment="1" applyProtection="1">
      <alignment horizontal="center" vertical="center" wrapText="1"/>
      <protection/>
    </xf>
    <xf numFmtId="49" fontId="7" fillId="4" borderId="14" xfId="54" applyNumberFormat="1" applyFont="1" applyFill="1" applyBorder="1" applyAlignment="1" applyProtection="1">
      <alignment horizontal="center" vertical="center" wrapText="1"/>
      <protection/>
    </xf>
    <xf numFmtId="0" fontId="18" fillId="4" borderId="4" xfId="50" applyFont="1" applyFill="1" applyBorder="1" applyAlignment="1" applyProtection="1">
      <alignment horizontal="right" vertical="center" wrapText="1" indent="1"/>
      <protection/>
    </xf>
    <xf numFmtId="0" fontId="18" fillId="4" borderId="3" xfId="50" applyFont="1" applyFill="1" applyBorder="1" applyAlignment="1" applyProtection="1">
      <alignment horizontal="right" vertical="center" wrapText="1" indent="1"/>
      <protection/>
    </xf>
    <xf numFmtId="49" fontId="18" fillId="4" borderId="4" xfId="55" applyNumberFormat="1" applyFont="1" applyFill="1" applyBorder="1" applyAlignment="1" applyProtection="1">
      <alignment horizontal="right" vertical="center" wrapText="1" indent="1"/>
      <protection/>
    </xf>
    <xf numFmtId="49" fontId="18" fillId="4" borderId="3" xfId="55" applyNumberFormat="1" applyFont="1" applyFill="1" applyBorder="1" applyAlignment="1" applyProtection="1">
      <alignment horizontal="right" vertical="center" wrapText="1" indent="1"/>
      <protection/>
    </xf>
    <xf numFmtId="0" fontId="18" fillId="4" borderId="6" xfId="54" applyFont="1" applyFill="1" applyBorder="1" applyProtection="1">
      <alignment/>
      <protection/>
    </xf>
    <xf numFmtId="0" fontId="18" fillId="4" borderId="7" xfId="54" applyFont="1" applyFill="1" applyBorder="1" applyProtection="1">
      <alignment/>
      <protection/>
    </xf>
    <xf numFmtId="0" fontId="18" fillId="4" borderId="10" xfId="54" applyFont="1" applyFill="1" applyBorder="1" applyProtection="1">
      <alignment/>
      <protection/>
    </xf>
    <xf numFmtId="0" fontId="18" fillId="4" borderId="5" xfId="54" applyFont="1" applyFill="1" applyBorder="1" applyProtection="1">
      <alignment/>
      <protection/>
    </xf>
    <xf numFmtId="0" fontId="18" fillId="4" borderId="0" xfId="54" applyFont="1" applyFill="1" applyBorder="1" applyAlignment="1" applyProtection="1">
      <alignment vertical="center"/>
      <protection/>
    </xf>
    <xf numFmtId="0" fontId="18" fillId="4" borderId="11" xfId="54" applyFont="1" applyFill="1" applyBorder="1" applyProtection="1">
      <alignment/>
      <protection/>
    </xf>
    <xf numFmtId="0" fontId="21" fillId="4" borderId="0" xfId="54" applyFont="1" applyFill="1" applyBorder="1" applyAlignment="1" applyProtection="1">
      <alignment horizontal="right" vertical="center"/>
      <protection/>
    </xf>
    <xf numFmtId="0" fontId="22" fillId="4" borderId="0" xfId="54" applyFont="1" applyFill="1" applyBorder="1" applyAlignment="1" applyProtection="1">
      <alignment horizontal="left" vertical="top"/>
      <protection/>
    </xf>
    <xf numFmtId="0" fontId="22" fillId="4" borderId="0" xfId="54" applyFont="1" applyFill="1" applyBorder="1" applyAlignment="1" applyProtection="1">
      <alignment vertical="center"/>
      <protection/>
    </xf>
    <xf numFmtId="0" fontId="22" fillId="5" borderId="15" xfId="54" applyFont="1" applyFill="1" applyBorder="1" applyAlignment="1" applyProtection="1">
      <alignment horizontal="center" vertical="center"/>
      <protection/>
    </xf>
    <xf numFmtId="0" fontId="22" fillId="3" borderId="15" xfId="50" applyFont="1" applyFill="1" applyBorder="1" applyAlignment="1" applyProtection="1">
      <alignment horizontal="center" vertical="center"/>
      <protection/>
    </xf>
    <xf numFmtId="49" fontId="18" fillId="4" borderId="5" xfId="49" applyFont="1" applyFill="1" applyBorder="1" applyProtection="1">
      <alignment vertical="top"/>
      <protection/>
    </xf>
    <xf numFmtId="49" fontId="18" fillId="4" borderId="0" xfId="49" applyFont="1" applyFill="1" applyBorder="1" applyProtection="1">
      <alignment vertical="top"/>
      <protection/>
    </xf>
    <xf numFmtId="49" fontId="18" fillId="4" borderId="11" xfId="49" applyFont="1" applyFill="1" applyBorder="1" applyProtection="1">
      <alignment vertical="top"/>
      <protection/>
    </xf>
    <xf numFmtId="0" fontId="18" fillId="4" borderId="0" xfId="54" applyFont="1" applyFill="1" applyBorder="1" applyAlignment="1" applyProtection="1">
      <alignment horizontal="center" vertical="center"/>
      <protection/>
    </xf>
    <xf numFmtId="0" fontId="18" fillId="4" borderId="0" xfId="54" applyFont="1" applyFill="1" applyBorder="1" applyAlignment="1" applyProtection="1">
      <alignment horizontal="left" vertical="center"/>
      <protection/>
    </xf>
    <xf numFmtId="49" fontId="18" fillId="0" borderId="11" xfId="49" applyFont="1" applyBorder="1" applyProtection="1">
      <alignment vertical="top"/>
      <protection/>
    </xf>
    <xf numFmtId="0" fontId="18" fillId="4" borderId="5" xfId="43" applyFont="1" applyFill="1" applyBorder="1" applyAlignment="1" applyProtection="1">
      <alignment wrapText="1"/>
      <protection/>
    </xf>
    <xf numFmtId="0" fontId="18" fillId="4" borderId="0" xfId="43" applyFont="1" applyFill="1" applyBorder="1" applyAlignment="1" applyProtection="1">
      <alignment wrapText="1"/>
      <protection/>
    </xf>
    <xf numFmtId="0" fontId="18" fillId="4" borderId="0" xfId="52" applyFont="1" applyFill="1" applyBorder="1" applyAlignment="1" applyProtection="1">
      <alignment wrapText="1"/>
      <protection/>
    </xf>
    <xf numFmtId="0" fontId="18" fillId="4" borderId="11" xfId="52" applyFont="1" applyFill="1" applyBorder="1" applyAlignment="1" applyProtection="1">
      <alignment wrapText="1"/>
      <protection/>
    </xf>
    <xf numFmtId="49" fontId="18" fillId="4" borderId="8" xfId="49" applyFont="1" applyFill="1" applyBorder="1" applyProtection="1">
      <alignment vertical="top"/>
      <protection/>
    </xf>
    <xf numFmtId="49" fontId="18" fillId="4" borderId="9" xfId="49" applyFont="1" applyFill="1" applyBorder="1" applyProtection="1">
      <alignment vertical="top"/>
      <protection/>
    </xf>
    <xf numFmtId="49" fontId="18" fillId="4" borderId="12" xfId="49" applyFont="1" applyFill="1" applyBorder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24" fillId="0" borderId="16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42" applyFont="1" applyAlignment="1" applyProtection="1">
      <alignment vertical="top" wrapText="1"/>
      <protection/>
    </xf>
    <xf numFmtId="49" fontId="0" fillId="3" borderId="2" xfId="0" applyFill="1" applyBorder="1" applyAlignment="1" applyProtection="1">
      <alignment horizontal="center" vertical="top"/>
      <protection/>
    </xf>
    <xf numFmtId="49" fontId="11" fillId="6" borderId="0" xfId="0" applyFont="1" applyFill="1" applyAlignment="1" applyProtection="1">
      <alignment horizontal="center" vertical="top"/>
      <protection/>
    </xf>
    <xf numFmtId="0" fontId="18" fillId="0" borderId="0" xfId="44" applyFont="1" applyProtection="1">
      <alignment/>
      <protection/>
    </xf>
    <xf numFmtId="0" fontId="0" fillId="7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4" fillId="0" borderId="0" xfId="51" applyProtection="1">
      <alignment/>
      <protection/>
    </xf>
    <xf numFmtId="0" fontId="0" fillId="4" borderId="11" xfId="44" applyFont="1" applyFill="1" applyBorder="1" applyAlignment="1" applyProtection="1">
      <alignment horizontal="center" vertical="center" wrapText="1"/>
      <protection/>
    </xf>
    <xf numFmtId="0" fontId="11" fillId="0" borderId="0" xfId="44" applyNumberFormat="1" applyFont="1" applyFill="1" applyBorder="1" applyProtection="1">
      <alignment/>
      <protection/>
    </xf>
    <xf numFmtId="0" fontId="0" fillId="0" borderId="0" xfId="44" applyFont="1" applyProtection="1">
      <alignment/>
      <protection/>
    </xf>
    <xf numFmtId="49" fontId="11" fillId="0" borderId="0" xfId="44" applyNumberFormat="1" applyFont="1" applyFill="1" applyBorder="1" applyProtection="1">
      <alignment/>
      <protection/>
    </xf>
    <xf numFmtId="0" fontId="11" fillId="0" borderId="0" xfId="44" applyNumberFormat="1" applyFont="1" applyProtection="1">
      <alignment/>
      <protection/>
    </xf>
    <xf numFmtId="49" fontId="11" fillId="0" borderId="0" xfId="44" applyNumberFormat="1" applyFont="1" applyProtection="1">
      <alignment/>
      <protection/>
    </xf>
    <xf numFmtId="0" fontId="0" fillId="4" borderId="0" xfId="44" applyFont="1" applyFill="1" applyBorder="1" applyProtection="1">
      <alignment/>
      <protection/>
    </xf>
    <xf numFmtId="0" fontId="0" fillId="4" borderId="6" xfId="44" applyFont="1" applyFill="1" applyBorder="1" applyProtection="1">
      <alignment/>
      <protection/>
    </xf>
    <xf numFmtId="0" fontId="0" fillId="4" borderId="7" xfId="44" applyFont="1" applyFill="1" applyBorder="1" applyProtection="1">
      <alignment/>
      <protection/>
    </xf>
    <xf numFmtId="0" fontId="0" fillId="4" borderId="10" xfId="44" applyFont="1" applyFill="1" applyBorder="1" applyProtection="1">
      <alignment/>
      <protection/>
    </xf>
    <xf numFmtId="0" fontId="0" fillId="4" borderId="5" xfId="44" applyFont="1" applyFill="1" applyBorder="1" applyProtection="1">
      <alignment/>
      <protection/>
    </xf>
    <xf numFmtId="0" fontId="0" fillId="4" borderId="11" xfId="44" applyFont="1" applyFill="1" applyBorder="1" applyProtection="1">
      <alignment/>
      <protection/>
    </xf>
    <xf numFmtId="0" fontId="0" fillId="4" borderId="8" xfId="44" applyFont="1" applyFill="1" applyBorder="1" applyProtection="1">
      <alignment/>
      <protection/>
    </xf>
    <xf numFmtId="0" fontId="0" fillId="4" borderId="9" xfId="44" applyFont="1" applyFill="1" applyBorder="1" applyProtection="1">
      <alignment/>
      <protection/>
    </xf>
    <xf numFmtId="0" fontId="0" fillId="4" borderId="12" xfId="44" applyFont="1" applyFill="1" applyBorder="1" applyProtection="1">
      <alignment/>
      <protection/>
    </xf>
    <xf numFmtId="49" fontId="7" fillId="0" borderId="13" xfId="0" applyFont="1" applyFill="1" applyBorder="1" applyAlignment="1" applyProtection="1">
      <alignment horizontal="center" vertical="center"/>
      <protection/>
    </xf>
    <xf numFmtId="49" fontId="7" fillId="0" borderId="17" xfId="0" applyFont="1" applyFill="1" applyBorder="1" applyAlignment="1" applyProtection="1">
      <alignment horizontal="center" vertical="center"/>
      <protection/>
    </xf>
    <xf numFmtId="0" fontId="11" fillId="0" borderId="0" xfId="54" applyNumberFormat="1" applyFont="1" applyFill="1" applyBorder="1" applyAlignment="1" applyProtection="1">
      <alignment horizontal="center" vertical="center" wrapText="1"/>
      <protection/>
    </xf>
    <xf numFmtId="49" fontId="11" fillId="0" borderId="0" xfId="54" applyNumberFormat="1" applyFont="1" applyFill="1" applyBorder="1" applyAlignment="1" applyProtection="1">
      <alignment horizontal="center" vertical="center" wrapText="1"/>
      <protection/>
    </xf>
    <xf numFmtId="49" fontId="0" fillId="4" borderId="0" xfId="0" applyFont="1" applyFill="1" applyBorder="1" applyAlignment="1" applyProtection="1">
      <alignment horizontal="center" vertical="center" wrapText="1"/>
      <protection/>
    </xf>
    <xf numFmtId="49" fontId="0" fillId="4" borderId="0" xfId="0" applyFont="1" applyFill="1" applyBorder="1" applyAlignment="1" applyProtection="1">
      <alignment vertical="top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top" wrapText="1"/>
      <protection/>
    </xf>
    <xf numFmtId="49" fontId="11" fillId="0" borderId="0" xfId="0" applyFont="1" applyBorder="1" applyAlignment="1" applyProtection="1">
      <alignment horizontal="center" vertical="center" wrapText="1"/>
      <protection/>
    </xf>
    <xf numFmtId="49" fontId="11" fillId="0" borderId="0" xfId="0" applyFont="1" applyBorder="1" applyAlignment="1" applyProtection="1">
      <alignment vertical="top" wrapText="1"/>
      <protection/>
    </xf>
    <xf numFmtId="49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Font="1" applyBorder="1" applyAlignment="1" applyProtection="1">
      <alignment vertical="top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8" borderId="15" xfId="54" applyFont="1" applyFill="1" applyBorder="1" applyAlignment="1" applyProtection="1">
      <alignment horizontal="center" vertical="center"/>
      <protection locked="0"/>
    </xf>
    <xf numFmtId="49" fontId="7" fillId="4" borderId="13" xfId="0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Border="1" applyAlignment="1" applyProtection="1">
      <alignment vertical="top" wrapText="1"/>
      <protection/>
    </xf>
    <xf numFmtId="0" fontId="0" fillId="0" borderId="7" xfId="0" applyNumberFormat="1" applyFont="1" applyBorder="1" applyAlignment="1" applyProtection="1">
      <alignment horizontal="center" vertical="top" wrapText="1"/>
      <protection/>
    </xf>
    <xf numFmtId="0" fontId="0" fillId="0" borderId="1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24" fillId="4" borderId="0" xfId="54" applyNumberFormat="1" applyFont="1" applyFill="1" applyBorder="1" applyAlignment="1" applyProtection="1">
      <alignment horizontal="center" vertical="center"/>
      <protection/>
    </xf>
    <xf numFmtId="49" fontId="24" fillId="4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46" applyFont="1" applyAlignment="1" applyProtection="1">
      <alignment horizontal="right" vertical="center"/>
      <protection/>
    </xf>
    <xf numFmtId="0" fontId="7" fillId="4" borderId="0" xfId="46" applyNumberFormat="1" applyFont="1" applyFill="1" applyBorder="1" applyAlignment="1" applyProtection="1">
      <alignment horizontal="right" vertical="center"/>
      <protection/>
    </xf>
    <xf numFmtId="0" fontId="7" fillId="3" borderId="2" xfId="50" applyFont="1" applyFill="1" applyBorder="1" applyAlignment="1" applyProtection="1">
      <alignment horizontal="left" vertical="center"/>
      <protection/>
    </xf>
    <xf numFmtId="49" fontId="0" fillId="0" borderId="0" xfId="50" applyNumberFormat="1" applyFont="1" applyFill="1" applyAlignment="1" applyProtection="1">
      <alignment horizontal="left" vertical="center"/>
      <protection/>
    </xf>
    <xf numFmtId="49" fontId="0" fillId="0" borderId="0" xfId="50" applyNumberFormat="1" applyFont="1" applyFill="1" applyBorder="1" applyAlignment="1" applyProtection="1">
      <alignment horizontal="left" vertical="center"/>
      <protection/>
    </xf>
    <xf numFmtId="49" fontId="7" fillId="4" borderId="17" xfId="54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39" applyNumberFormat="1" applyFont="1" applyFill="1" applyBorder="1" applyAlignment="1" applyProtection="1">
      <alignment horizontal="center" vertical="center" wrapText="1"/>
      <protection/>
    </xf>
    <xf numFmtId="49" fontId="0" fillId="9" borderId="18" xfId="54" applyNumberFormat="1" applyFont="1" applyFill="1" applyBorder="1" applyAlignment="1" applyProtection="1">
      <alignment horizontal="center" vertical="center"/>
      <protection/>
    </xf>
    <xf numFmtId="49" fontId="7" fillId="10" borderId="0" xfId="0" applyFont="1" applyFill="1" applyAlignment="1" applyProtection="1">
      <alignment vertical="top"/>
      <protection/>
    </xf>
    <xf numFmtId="49" fontId="0" fillId="10" borderId="0" xfId="0" applyFill="1" applyAlignment="1" applyProtection="1">
      <alignment vertical="top"/>
      <protection/>
    </xf>
    <xf numFmtId="49" fontId="0" fillId="0" borderId="0" xfId="50" applyNumberFormat="1" applyFont="1" applyFill="1" applyAlignment="1" applyProtection="1">
      <alignment horizontal="left" vertical="center"/>
      <protection/>
    </xf>
    <xf numFmtId="0" fontId="0" fillId="0" borderId="7" xfId="0" applyNumberFormat="1" applyBorder="1" applyAlignment="1" applyProtection="1">
      <alignment horizontal="right" vertical="center"/>
      <protection/>
    </xf>
    <xf numFmtId="0" fontId="7" fillId="0" borderId="17" xfId="54" applyNumberFormat="1" applyFont="1" applyFill="1" applyBorder="1" applyAlignment="1" applyProtection="1">
      <alignment horizontal="center" vertical="center" wrapText="1"/>
      <protection/>
    </xf>
    <xf numFmtId="49" fontId="0" fillId="4" borderId="19" xfId="54" applyNumberFormat="1" applyFont="1" applyFill="1" applyBorder="1" applyAlignment="1" applyProtection="1">
      <alignment horizontal="center" vertical="center" wrapText="1"/>
      <protection/>
    </xf>
    <xf numFmtId="0" fontId="7" fillId="4" borderId="13" xfId="54" applyNumberFormat="1" applyFont="1" applyFill="1" applyBorder="1" applyAlignment="1" applyProtection="1">
      <alignment horizontal="center" vertical="center" wrapText="1"/>
      <protection/>
    </xf>
    <xf numFmtId="49" fontId="0" fillId="5" borderId="19" xfId="54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20" xfId="54" applyNumberFormat="1" applyFont="1" applyFill="1" applyBorder="1" applyAlignment="1" applyProtection="1">
      <alignment horizontal="center" vertical="center"/>
      <protection/>
    </xf>
    <xf numFmtId="49" fontId="27" fillId="9" borderId="21" xfId="39" applyNumberFormat="1" applyFont="1" applyFill="1" applyBorder="1" applyAlignment="1" applyProtection="1">
      <alignment horizontal="left" vertical="center"/>
      <protection/>
    </xf>
    <xf numFmtId="49" fontId="0" fillId="9" borderId="21" xfId="54" applyNumberFormat="1" applyFont="1" applyFill="1" applyBorder="1" applyAlignment="1" applyProtection="1">
      <alignment horizontal="center" vertical="center"/>
      <protection/>
    </xf>
    <xf numFmtId="49" fontId="0" fillId="0" borderId="19" xfId="41" applyNumberFormat="1" applyFont="1" applyFill="1" applyBorder="1" applyAlignment="1" applyProtection="1">
      <alignment horizontal="center" vertical="center" wrapText="1"/>
      <protection/>
    </xf>
    <xf numFmtId="49" fontId="0" fillId="0" borderId="13" xfId="41" applyNumberFormat="1" applyFont="1" applyFill="1" applyBorder="1" applyAlignment="1" applyProtection="1">
      <alignment horizontal="center" vertical="center" wrapText="1"/>
      <protection/>
    </xf>
    <xf numFmtId="49" fontId="0" fillId="4" borderId="19" xfId="53" applyNumberFormat="1" applyFont="1" applyFill="1" applyBorder="1" applyAlignment="1" applyProtection="1">
      <alignment horizontal="center" vertical="center" wrapText="1"/>
      <protection/>
    </xf>
    <xf numFmtId="49" fontId="7" fillId="4" borderId="19" xfId="53" applyNumberFormat="1" applyFont="1" applyFill="1" applyBorder="1" applyAlignment="1" applyProtection="1">
      <alignment horizontal="left" vertical="center" wrapText="1"/>
      <protection/>
    </xf>
    <xf numFmtId="49" fontId="0" fillId="4" borderId="19" xfId="53" applyNumberFormat="1" applyFont="1" applyFill="1" applyBorder="1" applyAlignment="1" applyProtection="1">
      <alignment horizontal="left" vertical="center" wrapText="1" indent="1"/>
      <protection/>
    </xf>
    <xf numFmtId="49" fontId="0" fillId="4" borderId="19" xfId="53" applyNumberFormat="1" applyFont="1" applyFill="1" applyBorder="1" applyAlignment="1" applyProtection="1">
      <alignment horizontal="left" vertical="center" wrapText="1" indent="2"/>
      <protection/>
    </xf>
    <xf numFmtId="49" fontId="0" fillId="0" borderId="19" xfId="53" applyNumberFormat="1" applyFont="1" applyBorder="1" applyAlignment="1" applyProtection="1">
      <alignment horizontal="left" vertical="center" wrapText="1" indent="1"/>
      <protection/>
    </xf>
    <xf numFmtId="49" fontId="0" fillId="8" borderId="19" xfId="54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9" xfId="41" applyNumberFormat="1" applyFont="1" applyFill="1" applyBorder="1" applyAlignment="1" applyProtection="1">
      <alignment horizontal="center" vertical="center" wrapText="1"/>
      <protection/>
    </xf>
    <xf numFmtId="49" fontId="0" fillId="4" borderId="19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Border="1" applyAlignment="1" applyProtection="1">
      <alignment vertical="top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Border="1" applyAlignment="1" applyProtection="1">
      <alignment vertical="top" wrapText="1"/>
      <protection/>
    </xf>
    <xf numFmtId="49" fontId="27" fillId="9" borderId="0" xfId="4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left" wrapText="1" indent="1"/>
      <protection/>
    </xf>
    <xf numFmtId="49" fontId="0" fillId="0" borderId="23" xfId="0" applyNumberFormat="1" applyFill="1" applyBorder="1" applyAlignment="1" applyProtection="1">
      <alignment horizontal="center" vertical="top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11" xfId="0" applyFont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left" wrapText="1" inden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0" fillId="5" borderId="24" xfId="0" applyNumberFormat="1" applyFill="1" applyBorder="1" applyAlignment="1" applyProtection="1">
      <alignment horizontal="left" wrapText="1" indent="1"/>
      <protection locked="0"/>
    </xf>
    <xf numFmtId="0" fontId="0" fillId="0" borderId="0" xfId="0" applyNumberFormat="1" applyFill="1" applyBorder="1" applyAlignment="1" applyProtection="1">
      <alignment horizontal="left" wrapText="1" indent="3"/>
      <protection/>
    </xf>
    <xf numFmtId="49" fontId="0" fillId="0" borderId="0" xfId="0" applyFont="1" applyBorder="1" applyAlignment="1" applyProtection="1">
      <alignment horizontal="left" vertical="top" wrapText="1" indent="2"/>
      <protection/>
    </xf>
    <xf numFmtId="49" fontId="0" fillId="0" borderId="0" xfId="0" applyNumberFormat="1" applyFont="1" applyBorder="1" applyAlignment="1" applyProtection="1">
      <alignment horizontal="left" vertical="top" wrapText="1" indent="2"/>
      <protection/>
    </xf>
    <xf numFmtId="49" fontId="0" fillId="0" borderId="0" xfId="0" applyNumberFormat="1" applyFill="1" applyBorder="1" applyAlignment="1" applyProtection="1">
      <alignment horizontal="left" vertical="top" wrapText="1" indent="6"/>
      <protection/>
    </xf>
    <xf numFmtId="49" fontId="24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54" applyNumberFormat="1" applyFont="1" applyFill="1" applyBorder="1" applyAlignment="1" applyProtection="1">
      <alignment horizontal="center" vertical="center" wrapText="1"/>
      <protection/>
    </xf>
    <xf numFmtId="2" fontId="0" fillId="9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41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50" applyNumberFormat="1" applyFont="1" applyProtection="1">
      <alignment/>
      <protection/>
    </xf>
    <xf numFmtId="0" fontId="0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7" xfId="44" applyFont="1" applyFill="1" applyBorder="1" applyAlignment="1" applyProtection="1">
      <alignment horizontal="center" vertical="center" wrapText="1"/>
      <protection/>
    </xf>
    <xf numFmtId="49" fontId="0" fillId="0" borderId="0" xfId="0" applyFill="1" applyAlignment="1" applyProtection="1">
      <alignment vertical="top"/>
      <protection/>
    </xf>
    <xf numFmtId="49" fontId="0" fillId="8" borderId="19" xfId="41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0" xfId="0" applyNumberFormat="1" applyFont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Font="1" applyBorder="1" applyAlignment="1" applyProtection="1">
      <alignment vertical="top" wrapText="1"/>
      <protection/>
    </xf>
    <xf numFmtId="0" fontId="0" fillId="5" borderId="17" xfId="44" applyNumberFormat="1" applyFont="1" applyFill="1" applyBorder="1" applyAlignment="1" applyProtection="1">
      <alignment horizontal="center" vertical="center" wrapText="1"/>
      <protection locked="0"/>
    </xf>
    <xf numFmtId="49" fontId="7" fillId="4" borderId="19" xfId="53" applyNumberFormat="1" applyFont="1" applyFill="1" applyBorder="1" applyAlignment="1" applyProtection="1">
      <alignment horizontal="center" vertical="center" wrapText="1"/>
      <protection/>
    </xf>
    <xf numFmtId="49" fontId="7" fillId="0" borderId="19" xfId="41" applyNumberFormat="1" applyFont="1" applyFill="1" applyBorder="1" applyAlignment="1" applyProtection="1">
      <alignment horizontal="center" vertical="center"/>
      <protection/>
    </xf>
    <xf numFmtId="49" fontId="7" fillId="0" borderId="19" xfId="41" applyNumberFormat="1" applyFont="1" applyFill="1" applyBorder="1" applyAlignment="1" applyProtection="1">
      <alignment horizontal="center" vertical="center" wrapText="1"/>
      <protection/>
    </xf>
    <xf numFmtId="49" fontId="7" fillId="0" borderId="28" xfId="41" applyNumberFormat="1" applyFont="1" applyFill="1" applyBorder="1" applyAlignment="1" applyProtection="1">
      <alignment horizontal="center" vertical="center" wrapText="1"/>
      <protection/>
    </xf>
    <xf numFmtId="49" fontId="7" fillId="4" borderId="4" xfId="54" applyNumberFormat="1" applyFont="1" applyFill="1" applyBorder="1" applyAlignment="1" applyProtection="1">
      <alignment horizontal="center" vertical="center" wrapText="1"/>
      <protection/>
    </xf>
    <xf numFmtId="0" fontId="0" fillId="0" borderId="16" xfId="44" applyFont="1" applyBorder="1" applyAlignment="1" applyProtection="1">
      <alignment wrapText="1"/>
      <protection/>
    </xf>
    <xf numFmtId="172" fontId="0" fillId="9" borderId="29" xfId="0" applyNumberFormat="1" applyFont="1" applyFill="1" applyBorder="1" applyAlignment="1" applyProtection="1">
      <alignment horizontal="center" vertical="center" wrapText="1"/>
      <protection/>
    </xf>
    <xf numFmtId="172" fontId="0" fillId="3" borderId="30" xfId="0" applyNumberFormat="1" applyFont="1" applyFill="1" applyBorder="1" applyAlignment="1" applyProtection="1">
      <alignment horizontal="center" vertical="center" wrapText="1"/>
      <protection/>
    </xf>
    <xf numFmtId="172" fontId="0" fillId="9" borderId="26" xfId="0" applyNumberFormat="1" applyFont="1" applyFill="1" applyBorder="1" applyAlignment="1" applyProtection="1">
      <alignment horizontal="center" vertical="center" wrapText="1"/>
      <protection/>
    </xf>
    <xf numFmtId="172" fontId="0" fillId="3" borderId="17" xfId="0" applyNumberFormat="1" applyFont="1" applyFill="1" applyBorder="1" applyAlignment="1" applyProtection="1">
      <alignment horizontal="center" vertical="center" wrapText="1"/>
      <protection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6" xfId="0" applyNumberFormat="1" applyFont="1" applyFill="1" applyBorder="1" applyAlignment="1" applyProtection="1">
      <alignment horizontal="center" vertical="center" wrapText="1"/>
      <protection/>
    </xf>
    <xf numFmtId="4" fontId="0" fillId="3" borderId="13" xfId="0" applyNumberFormat="1" applyFont="1" applyFill="1" applyBorder="1" applyAlignment="1" applyProtection="1">
      <alignment horizontal="center" vertical="center" wrapText="1"/>
      <protection/>
    </xf>
    <xf numFmtId="172" fontId="7" fillId="5" borderId="19" xfId="54" applyNumberFormat="1" applyFont="1" applyFill="1" applyBorder="1" applyAlignment="1" applyProtection="1">
      <alignment horizontal="center" vertical="center"/>
      <protection locked="0"/>
    </xf>
    <xf numFmtId="172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172" fontId="0" fillId="3" borderId="19" xfId="54" applyNumberFormat="1" applyFont="1" applyFill="1" applyBorder="1" applyAlignment="1" applyProtection="1">
      <alignment horizontal="center" vertical="center"/>
      <protection/>
    </xf>
    <xf numFmtId="172" fontId="0" fillId="3" borderId="30" xfId="54" applyNumberFormat="1" applyFont="1" applyFill="1" applyBorder="1" applyAlignment="1" applyProtection="1">
      <alignment horizontal="center" vertical="center"/>
      <protection/>
    </xf>
    <xf numFmtId="172" fontId="0" fillId="5" borderId="19" xfId="54" applyNumberFormat="1" applyFont="1" applyFill="1" applyBorder="1" applyAlignment="1" applyProtection="1">
      <alignment horizontal="center" vertical="center"/>
      <protection locked="0"/>
    </xf>
    <xf numFmtId="172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72" fontId="7" fillId="3" borderId="19" xfId="54" applyNumberFormat="1" applyFont="1" applyFill="1" applyBorder="1" applyAlignment="1" applyProtection="1">
      <alignment horizontal="center" vertical="center"/>
      <protection/>
    </xf>
    <xf numFmtId="172" fontId="7" fillId="3" borderId="30" xfId="54" applyNumberFormat="1" applyFont="1" applyFill="1" applyBorder="1" applyAlignment="1" applyProtection="1">
      <alignment horizontal="center" vertical="center"/>
      <protection/>
    </xf>
    <xf numFmtId="172" fontId="0" fillId="9" borderId="31" xfId="0" applyNumberFormat="1" applyFont="1" applyFill="1" applyBorder="1" applyAlignment="1" applyProtection="1">
      <alignment horizontal="center" vertical="center" wrapText="1"/>
      <protection/>
    </xf>
    <xf numFmtId="172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30" xfId="0" applyNumberFormat="1" applyFont="1" applyFill="1" applyBorder="1" applyAlignment="1" applyProtection="1">
      <alignment horizontal="center" vertical="center" wrapText="1"/>
      <protection/>
    </xf>
    <xf numFmtId="1" fontId="7" fillId="3" borderId="19" xfId="0" applyNumberFormat="1" applyFont="1" applyFill="1" applyBorder="1" applyAlignment="1" applyProtection="1">
      <alignment horizontal="center" vertical="center" wrapText="1"/>
      <protection/>
    </xf>
    <xf numFmtId="172" fontId="7" fillId="3" borderId="19" xfId="0" applyNumberFormat="1" applyFont="1" applyFill="1" applyBorder="1" applyAlignment="1" applyProtection="1">
      <alignment horizontal="center" vertical="center" wrapText="1"/>
      <protection/>
    </xf>
    <xf numFmtId="172" fontId="7" fillId="3" borderId="30" xfId="0" applyNumberFormat="1" applyFont="1" applyFill="1" applyBorder="1" applyAlignment="1" applyProtection="1">
      <alignment horizontal="center" vertical="center" wrapText="1"/>
      <protection/>
    </xf>
    <xf numFmtId="172" fontId="0" fillId="3" borderId="19" xfId="0" applyNumberFormat="1" applyFont="1" applyFill="1" applyBorder="1" applyAlignment="1" applyProtection="1">
      <alignment horizontal="center" vertical="center" wrapText="1"/>
      <protection/>
    </xf>
    <xf numFmtId="49" fontId="0" fillId="9" borderId="26" xfId="0" applyNumberFormat="1" applyFont="1" applyFill="1" applyBorder="1" applyAlignment="1" applyProtection="1">
      <alignment horizontal="center" vertical="center" wrapText="1"/>
      <protection/>
    </xf>
    <xf numFmtId="172" fontId="7" fillId="0" borderId="19" xfId="0" applyNumberFormat="1" applyFont="1" applyFill="1" applyBorder="1" applyAlignment="1" applyProtection="1">
      <alignment horizontal="center" vertical="center" wrapText="1"/>
      <protection/>
    </xf>
    <xf numFmtId="172" fontId="7" fillId="0" borderId="30" xfId="0" applyNumberFormat="1" applyFont="1" applyFill="1" applyBorder="1" applyAlignment="1" applyProtection="1">
      <alignment horizontal="center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172" fontId="0" fillId="0" borderId="30" xfId="0" applyNumberFormat="1" applyFont="1" applyFill="1" applyBorder="1" applyAlignment="1" applyProtection="1">
      <alignment horizontal="center" vertical="center" wrapText="1"/>
      <protection/>
    </xf>
    <xf numFmtId="172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172" fontId="7" fillId="3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17" xfId="0" applyNumberFormat="1" applyFont="1" applyFill="1" applyBorder="1" applyAlignment="1" applyProtection="1">
      <alignment horizontal="center" vertical="center" wrapText="1"/>
      <protection/>
    </xf>
    <xf numFmtId="172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37" applyNumberFormat="1" applyFont="1" applyFill="1" applyBorder="1" applyAlignment="1" applyProtection="1">
      <alignment horizontal="center" vertical="center" wrapText="1"/>
      <protection/>
    </xf>
    <xf numFmtId="49" fontId="0" fillId="8" borderId="19" xfId="0" applyNumberFormat="1" applyFill="1" applyBorder="1" applyAlignment="1" applyProtection="1">
      <alignment horizontal="left" vertical="center" wrapText="1" indent="1"/>
      <protection locked="0"/>
    </xf>
    <xf numFmtId="172" fontId="0" fillId="0" borderId="19" xfId="0" applyNumberFormat="1" applyFill="1" applyBorder="1" applyAlignment="1" applyProtection="1">
      <alignment horizontal="center" vertical="center" wrapText="1"/>
      <protection/>
    </xf>
    <xf numFmtId="49" fontId="27" fillId="5" borderId="19" xfId="37" applyNumberFormat="1" applyFont="1" applyFill="1" applyBorder="1" applyAlignment="1" applyProtection="1">
      <alignment horizontal="left" vertical="center" wrapText="1"/>
      <protection locked="0"/>
    </xf>
    <xf numFmtId="49" fontId="27" fillId="5" borderId="30" xfId="37" applyNumberFormat="1" applyFont="1" applyFill="1" applyBorder="1" applyAlignment="1" applyProtection="1">
      <alignment horizontal="left" vertical="center" wrapText="1"/>
      <protection locked="0"/>
    </xf>
    <xf numFmtId="49" fontId="18" fillId="4" borderId="13" xfId="48" applyFont="1" applyFill="1" applyBorder="1" applyAlignment="1" applyProtection="1">
      <alignment horizontal="right" vertical="center" wrapText="1"/>
      <protection/>
    </xf>
    <xf numFmtId="49" fontId="27" fillId="5" borderId="13" xfId="38" applyNumberFormat="1" applyFont="1" applyFill="1" applyBorder="1" applyAlignment="1" applyProtection="1">
      <alignment horizontal="left" vertical="center" wrapText="1"/>
      <protection locked="0"/>
    </xf>
    <xf numFmtId="49" fontId="7" fillId="11" borderId="20" xfId="46" applyFont="1" applyFill="1" applyBorder="1" applyAlignment="1" applyProtection="1">
      <alignment horizontal="center" vertical="center"/>
      <protection/>
    </xf>
    <xf numFmtId="49" fontId="7" fillId="11" borderId="21" xfId="46" applyFont="1" applyFill="1" applyBorder="1" applyAlignment="1" applyProtection="1">
      <alignment horizontal="center" vertical="center"/>
      <protection/>
    </xf>
    <xf numFmtId="49" fontId="7" fillId="11" borderId="31" xfId="46" applyFont="1" applyFill="1" applyBorder="1" applyAlignment="1" applyProtection="1">
      <alignment horizontal="center" vertical="center"/>
      <protection/>
    </xf>
    <xf numFmtId="49" fontId="18" fillId="4" borderId="0" xfId="49" applyFont="1" applyFill="1" applyBorder="1" applyAlignment="1" applyProtection="1">
      <alignment horizontal="justify" vertical="top" wrapText="1"/>
      <protection/>
    </xf>
    <xf numFmtId="0" fontId="23" fillId="0" borderId="0" xfId="45" applyFont="1" applyBorder="1" applyAlignment="1">
      <alignment horizontal="left" wrapText="1"/>
      <protection/>
    </xf>
    <xf numFmtId="0" fontId="23" fillId="0" borderId="0" xfId="45" applyFont="1" applyBorder="1" applyAlignment="1">
      <alignment horizontal="left"/>
      <protection/>
    </xf>
    <xf numFmtId="0" fontId="22" fillId="0" borderId="0" xfId="45" applyFont="1" applyBorder="1" applyAlignment="1">
      <alignment horizontal="left" indent="1"/>
      <protection/>
    </xf>
    <xf numFmtId="0" fontId="22" fillId="0" borderId="0" xfId="45" applyFont="1" applyBorder="1" applyAlignment="1">
      <alignment horizontal="left" vertical="top" wrapText="1" indent="1"/>
      <protection/>
    </xf>
    <xf numFmtId="0" fontId="22" fillId="0" borderId="0" xfId="45" applyFont="1" applyBorder="1" applyAlignment="1">
      <alignment horizontal="left" vertical="top" indent="1"/>
      <protection/>
    </xf>
    <xf numFmtId="49" fontId="25" fillId="4" borderId="0" xfId="49" applyFont="1" applyFill="1" applyBorder="1" applyAlignment="1" applyProtection="1">
      <alignment horizontal="center" vertical="top" wrapText="1"/>
      <protection/>
    </xf>
    <xf numFmtId="49" fontId="25" fillId="4" borderId="0" xfId="49" applyFont="1" applyFill="1" applyBorder="1" applyAlignment="1" applyProtection="1">
      <alignment horizontal="center" vertical="top"/>
      <protection/>
    </xf>
    <xf numFmtId="0" fontId="22" fillId="4" borderId="0" xfId="54" applyFont="1" applyFill="1" applyBorder="1" applyAlignment="1" applyProtection="1">
      <alignment horizontal="left" vertical="center" wrapText="1" indent="1"/>
      <protection/>
    </xf>
    <xf numFmtId="49" fontId="18" fillId="4" borderId="19" xfId="48" applyFont="1" applyFill="1" applyBorder="1" applyAlignment="1" applyProtection="1">
      <alignment horizontal="right" vertical="center"/>
      <protection/>
    </xf>
    <xf numFmtId="49" fontId="18" fillId="4" borderId="19" xfId="48" applyFont="1" applyFill="1" applyBorder="1" applyAlignment="1" applyProtection="1">
      <alignment horizontal="right" vertical="center" indent="1"/>
      <protection/>
    </xf>
    <xf numFmtId="49" fontId="18" fillId="5" borderId="19" xfId="48" applyFont="1" applyFill="1" applyBorder="1" applyAlignment="1" applyProtection="1">
      <alignment horizontal="left" vertical="center" wrapText="1"/>
      <protection locked="0"/>
    </xf>
    <xf numFmtId="49" fontId="18" fillId="5" borderId="30" xfId="48" applyFont="1" applyFill="1" applyBorder="1" applyAlignment="1" applyProtection="1">
      <alignment horizontal="left" vertical="center" wrapText="1"/>
      <protection locked="0"/>
    </xf>
    <xf numFmtId="49" fontId="18" fillId="4" borderId="13" xfId="48" applyFont="1" applyFill="1" applyBorder="1" applyAlignment="1" applyProtection="1">
      <alignment horizontal="right" vertical="center" indent="1"/>
      <protection/>
    </xf>
    <xf numFmtId="49" fontId="18" fillId="5" borderId="13" xfId="48" applyFont="1" applyFill="1" applyBorder="1" applyAlignment="1" applyProtection="1">
      <alignment horizontal="left" vertical="center" wrapText="1"/>
      <protection locked="0"/>
    </xf>
    <xf numFmtId="49" fontId="18" fillId="5" borderId="17" xfId="48" applyFont="1" applyFill="1" applyBorder="1" applyAlignment="1" applyProtection="1">
      <alignment horizontal="left" vertical="center" wrapText="1"/>
      <protection locked="0"/>
    </xf>
    <xf numFmtId="49" fontId="16" fillId="5" borderId="19" xfId="38" applyNumberFormat="1" applyFont="1" applyFill="1" applyBorder="1" applyAlignment="1" applyProtection="1">
      <alignment horizontal="left" vertical="center" wrapText="1"/>
      <protection locked="0"/>
    </xf>
    <xf numFmtId="49" fontId="16" fillId="5" borderId="30" xfId="38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48" applyFont="1" applyBorder="1" applyAlignment="1" applyProtection="1">
      <alignment horizontal="center" vertical="center"/>
      <protection/>
    </xf>
    <xf numFmtId="49" fontId="27" fillId="5" borderId="19" xfId="38" applyNumberFormat="1" applyFont="1" applyFill="1" applyBorder="1" applyAlignment="1" applyProtection="1">
      <alignment horizontal="left" vertical="center" wrapText="1"/>
      <protection locked="0"/>
    </xf>
    <xf numFmtId="49" fontId="16" fillId="5" borderId="13" xfId="38" applyNumberFormat="1" applyFont="1" applyFill="1" applyBorder="1" applyAlignment="1" applyProtection="1">
      <alignment horizontal="left" vertical="center" wrapText="1"/>
      <protection locked="0"/>
    </xf>
    <xf numFmtId="49" fontId="16" fillId="5" borderId="17" xfId="38" applyNumberFormat="1" applyFont="1" applyFill="1" applyBorder="1" applyAlignment="1" applyProtection="1">
      <alignment horizontal="left" vertical="center" wrapText="1"/>
      <protection locked="0"/>
    </xf>
    <xf numFmtId="49" fontId="18" fillId="5" borderId="32" xfId="50" applyNumberFormat="1" applyFont="1" applyFill="1" applyBorder="1" applyAlignment="1" applyProtection="1">
      <alignment horizontal="center" vertical="center" wrapText="1"/>
      <protection locked="0"/>
    </xf>
    <xf numFmtId="49" fontId="18" fillId="5" borderId="33" xfId="50" applyNumberFormat="1" applyFont="1" applyFill="1" applyBorder="1" applyAlignment="1" applyProtection="1">
      <alignment horizontal="center" vertical="center" wrapText="1"/>
      <protection locked="0"/>
    </xf>
    <xf numFmtId="49" fontId="18" fillId="5" borderId="34" xfId="50" applyNumberFormat="1" applyFont="1" applyFill="1" applyBorder="1" applyAlignment="1" applyProtection="1">
      <alignment horizontal="center" vertical="center" wrapText="1"/>
      <protection locked="0"/>
    </xf>
    <xf numFmtId="49" fontId="18" fillId="5" borderId="35" xfId="50" applyNumberFormat="1" applyFont="1" applyFill="1" applyBorder="1" applyAlignment="1" applyProtection="1">
      <alignment horizontal="center" vertical="center" wrapText="1"/>
      <protection locked="0"/>
    </xf>
    <xf numFmtId="49" fontId="0" fillId="3" borderId="36" xfId="44" applyNumberFormat="1" applyFont="1" applyFill="1" applyBorder="1" applyAlignment="1" applyProtection="1">
      <alignment horizontal="center" vertical="center" wrapText="1"/>
      <protection/>
    </xf>
    <xf numFmtId="49" fontId="0" fillId="3" borderId="7" xfId="44" applyNumberFormat="1" applyFont="1" applyFill="1" applyBorder="1" applyAlignment="1" applyProtection="1">
      <alignment horizontal="center" vertical="center" wrapText="1"/>
      <protection/>
    </xf>
    <xf numFmtId="49" fontId="0" fillId="3" borderId="10" xfId="44" applyNumberFormat="1" applyFont="1" applyFill="1" applyBorder="1" applyAlignment="1" applyProtection="1">
      <alignment horizontal="center" vertical="center" wrapText="1"/>
      <protection/>
    </xf>
    <xf numFmtId="0" fontId="21" fillId="4" borderId="4" xfId="50" applyFont="1" applyFill="1" applyBorder="1" applyAlignment="1" applyProtection="1">
      <alignment horizontal="center" vertical="center" wrapText="1"/>
      <protection/>
    </xf>
    <xf numFmtId="0" fontId="21" fillId="4" borderId="32" xfId="50" applyFont="1" applyFill="1" applyBorder="1" applyAlignment="1" applyProtection="1">
      <alignment horizontal="center" vertical="center" wrapText="1"/>
      <protection/>
    </xf>
    <xf numFmtId="0" fontId="21" fillId="4" borderId="33" xfId="50" applyFont="1" applyFill="1" applyBorder="1" applyAlignment="1" applyProtection="1">
      <alignment horizontal="center" vertical="center" wrapText="1"/>
      <protection/>
    </xf>
    <xf numFmtId="0" fontId="0" fillId="8" borderId="37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31" xfId="44" applyNumberFormat="1" applyFont="1" applyFill="1" applyBorder="1" applyAlignment="1" applyProtection="1">
      <alignment horizontal="center" vertical="center" wrapText="1"/>
      <protection locked="0"/>
    </xf>
    <xf numFmtId="14" fontId="0" fillId="3" borderId="38" xfId="54" applyNumberFormat="1" applyFont="1" applyFill="1" applyBorder="1" applyAlignment="1" applyProtection="1">
      <alignment horizontal="center" vertical="center" wrapText="1"/>
      <protection/>
    </xf>
    <xf numFmtId="14" fontId="0" fillId="3" borderId="39" xfId="54" applyNumberFormat="1" applyFont="1" applyFill="1" applyBorder="1" applyAlignment="1" applyProtection="1">
      <alignment horizontal="center" vertical="center" wrapText="1"/>
      <protection/>
    </xf>
    <xf numFmtId="0" fontId="0" fillId="4" borderId="24" xfId="44" applyFont="1" applyFill="1" applyBorder="1" applyAlignment="1" applyProtection="1">
      <alignment horizontal="center" vertical="center" wrapText="1"/>
      <protection/>
    </xf>
    <xf numFmtId="0" fontId="0" fillId="4" borderId="24" xfId="44" applyFont="1" applyFill="1" applyBorder="1" applyAlignment="1" applyProtection="1">
      <alignment horizontal="center" vertical="center" wrapText="1"/>
      <protection/>
    </xf>
    <xf numFmtId="49" fontId="0" fillId="8" borderId="34" xfId="0" applyFont="1" applyFill="1" applyBorder="1" applyAlignment="1" applyProtection="1">
      <alignment horizontal="center" vertical="center" wrapText="1"/>
      <protection locked="0"/>
    </xf>
    <xf numFmtId="49" fontId="0" fillId="8" borderId="35" xfId="0" applyFont="1" applyFill="1" applyBorder="1" applyAlignment="1" applyProtection="1">
      <alignment horizontal="center" vertical="center" wrapText="1"/>
      <protection locked="0"/>
    </xf>
    <xf numFmtId="0" fontId="0" fillId="8" borderId="32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33" xfId="44" applyNumberFormat="1" applyFont="1" applyFill="1" applyBorder="1" applyAlignment="1" applyProtection="1">
      <alignment horizontal="center" vertical="center" wrapText="1"/>
      <protection locked="0"/>
    </xf>
    <xf numFmtId="49" fontId="0" fillId="4" borderId="40" xfId="44" applyNumberFormat="1" applyFont="1" applyFill="1" applyBorder="1" applyAlignment="1" applyProtection="1">
      <alignment horizontal="center" vertical="center" wrapText="1"/>
      <protection/>
    </xf>
    <xf numFmtId="49" fontId="0" fillId="4" borderId="26" xfId="44" applyNumberFormat="1" applyFont="1" applyFill="1" applyBorder="1" applyAlignment="1" applyProtection="1">
      <alignment horizontal="center" vertical="center" wrapText="1"/>
      <protection/>
    </xf>
    <xf numFmtId="49" fontId="0" fillId="4" borderId="29" xfId="44" applyNumberFormat="1" applyFont="1" applyFill="1" applyBorder="1" applyAlignment="1" applyProtection="1">
      <alignment horizontal="center" vertical="center" wrapText="1"/>
      <protection/>
    </xf>
    <xf numFmtId="49" fontId="0" fillId="3" borderId="40" xfId="44" applyNumberFormat="1" applyFont="1" applyFill="1" applyBorder="1" applyAlignment="1" applyProtection="1">
      <alignment horizontal="center" vertical="center" wrapText="1"/>
      <protection/>
    </xf>
    <xf numFmtId="49" fontId="0" fillId="3" borderId="26" xfId="44" applyNumberFormat="1" applyFont="1" applyFill="1" applyBorder="1" applyAlignment="1" applyProtection="1">
      <alignment horizontal="center" vertical="center" wrapText="1"/>
      <protection/>
    </xf>
    <xf numFmtId="49" fontId="0" fillId="3" borderId="29" xfId="44" applyNumberFormat="1" applyFont="1" applyFill="1" applyBorder="1" applyAlignment="1" applyProtection="1">
      <alignment horizontal="center" vertical="center" wrapText="1"/>
      <protection/>
    </xf>
    <xf numFmtId="0" fontId="0" fillId="3" borderId="34" xfId="44" applyNumberFormat="1" applyFont="1" applyFill="1" applyBorder="1" applyAlignment="1" applyProtection="1">
      <alignment horizontal="center" vertical="center" wrapText="1"/>
      <protection/>
    </xf>
    <xf numFmtId="0" fontId="0" fillId="3" borderId="35" xfId="44" applyNumberFormat="1" applyFont="1" applyFill="1" applyBorder="1" applyAlignment="1" applyProtection="1">
      <alignment horizontal="center" vertical="center" wrapText="1"/>
      <protection/>
    </xf>
    <xf numFmtId="0" fontId="0" fillId="8" borderId="34" xfId="44" applyNumberFormat="1" applyFont="1" applyFill="1" applyBorder="1" applyAlignment="1" applyProtection="1">
      <alignment horizontal="center" vertical="center" wrapText="1"/>
      <protection locked="0"/>
    </xf>
    <xf numFmtId="0" fontId="0" fillId="8" borderId="35" xfId="44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44" applyFont="1" applyFill="1" applyBorder="1" applyAlignment="1" applyProtection="1">
      <alignment horizontal="center" vertical="center" wrapText="1"/>
      <protection/>
    </xf>
    <xf numFmtId="0" fontId="7" fillId="4" borderId="26" xfId="44" applyFont="1" applyFill="1" applyBorder="1" applyAlignment="1" applyProtection="1">
      <alignment horizontal="center" vertical="center" wrapText="1"/>
      <protection/>
    </xf>
    <xf numFmtId="0" fontId="7" fillId="4" borderId="29" xfId="44" applyFont="1" applyFill="1" applyBorder="1" applyAlignment="1" applyProtection="1">
      <alignment horizontal="center" vertical="center" wrapText="1"/>
      <protection/>
    </xf>
    <xf numFmtId="0" fontId="0" fillId="8" borderId="34" xfId="44" applyFont="1" applyFill="1" applyBorder="1" applyAlignment="1" applyProtection="1">
      <alignment horizontal="center" vertical="center" wrapText="1"/>
      <protection locked="0"/>
    </xf>
    <xf numFmtId="0" fontId="0" fillId="8" borderId="35" xfId="44" applyFont="1" applyFill="1" applyBorder="1" applyAlignment="1" applyProtection="1">
      <alignment horizontal="center" vertical="center" wrapText="1"/>
      <protection locked="0"/>
    </xf>
    <xf numFmtId="0" fontId="7" fillId="4" borderId="24" xfId="44" applyFont="1" applyFill="1" applyBorder="1" applyAlignment="1" applyProtection="1">
      <alignment horizontal="right" wrapText="1"/>
      <protection/>
    </xf>
    <xf numFmtId="49" fontId="0" fillId="3" borderId="34" xfId="0" applyFont="1" applyFill="1" applyBorder="1" applyAlignment="1" applyProtection="1">
      <alignment horizontal="center" vertical="center" wrapText="1"/>
      <protection/>
    </xf>
    <xf numFmtId="49" fontId="0" fillId="3" borderId="35" xfId="0" applyFont="1" applyFill="1" applyBorder="1" applyAlignment="1" applyProtection="1">
      <alignment horizontal="center" vertical="center" wrapText="1"/>
      <protection/>
    </xf>
    <xf numFmtId="49" fontId="0" fillId="3" borderId="40" xfId="44" applyNumberFormat="1" applyFont="1" applyFill="1" applyBorder="1" applyAlignment="1" applyProtection="1">
      <alignment horizontal="center" vertical="center" wrapText="1"/>
      <protection/>
    </xf>
    <xf numFmtId="0" fontId="0" fillId="4" borderId="0" xfId="44" applyFont="1" applyFill="1" applyBorder="1" applyAlignment="1" applyProtection="1">
      <alignment horizontal="center" vertical="center" wrapText="1"/>
      <protection/>
    </xf>
    <xf numFmtId="0" fontId="0" fillId="4" borderId="0" xfId="44" applyFont="1" applyFill="1" applyBorder="1" applyAlignment="1" applyProtection="1">
      <alignment horizontal="center" vertical="center" wrapText="1"/>
      <protection/>
    </xf>
    <xf numFmtId="0" fontId="0" fillId="4" borderId="11" xfId="44" applyFont="1" applyFill="1" applyBorder="1" applyAlignment="1" applyProtection="1">
      <alignment horizontal="center" vertical="center" wrapText="1"/>
      <protection/>
    </xf>
    <xf numFmtId="0" fontId="31" fillId="0" borderId="5" xfId="44" applyFont="1" applyFill="1" applyBorder="1" applyAlignment="1" applyProtection="1">
      <alignment horizontal="center" vertical="center" wrapText="1"/>
      <protection/>
    </xf>
    <xf numFmtId="0" fontId="31" fillId="0" borderId="0" xfId="44" applyFont="1" applyFill="1" applyBorder="1" applyAlignment="1" applyProtection="1">
      <alignment horizontal="center" vertical="center" wrapText="1"/>
      <protection/>
    </xf>
    <xf numFmtId="0" fontId="31" fillId="0" borderId="11" xfId="44" applyFont="1" applyFill="1" applyBorder="1" applyAlignment="1" applyProtection="1">
      <alignment horizontal="center" vertical="center" wrapText="1"/>
      <protection/>
    </xf>
    <xf numFmtId="0" fontId="7" fillId="11" borderId="20" xfId="44" applyFont="1" applyFill="1" applyBorder="1" applyAlignment="1" applyProtection="1">
      <alignment horizontal="center" vertical="center" wrapText="1"/>
      <protection/>
    </xf>
    <xf numFmtId="0" fontId="7" fillId="11" borderId="21" xfId="44" applyFont="1" applyFill="1" applyBorder="1" applyAlignment="1" applyProtection="1">
      <alignment horizontal="center" vertical="center" wrapText="1"/>
      <protection/>
    </xf>
    <xf numFmtId="0" fontId="7" fillId="11" borderId="31" xfId="44" applyFont="1" applyFill="1" applyBorder="1" applyAlignment="1" applyProtection="1">
      <alignment horizontal="center" vertical="center" wrapText="1"/>
      <protection/>
    </xf>
    <xf numFmtId="49" fontId="0" fillId="3" borderId="37" xfId="44" applyNumberFormat="1" applyFont="1" applyFill="1" applyBorder="1" applyAlignment="1" applyProtection="1">
      <alignment horizontal="center" vertical="center" wrapText="1"/>
      <protection/>
    </xf>
    <xf numFmtId="49" fontId="0" fillId="3" borderId="21" xfId="44" applyNumberFormat="1" applyFont="1" applyFill="1" applyBorder="1" applyAlignment="1" applyProtection="1">
      <alignment horizontal="center" vertical="center" wrapText="1"/>
      <protection/>
    </xf>
    <xf numFmtId="49" fontId="0" fillId="3" borderId="31" xfId="44" applyNumberFormat="1" applyFont="1" applyFill="1" applyBorder="1" applyAlignment="1" applyProtection="1">
      <alignment horizontal="center" vertical="center" wrapText="1"/>
      <protection/>
    </xf>
    <xf numFmtId="0" fontId="7" fillId="11" borderId="6" xfId="0" applyNumberFormat="1" applyFont="1" applyFill="1" applyBorder="1" applyAlignment="1" applyProtection="1">
      <alignment horizontal="center" vertical="center" wrapText="1"/>
      <protection/>
    </xf>
    <xf numFmtId="0" fontId="7" fillId="11" borderId="7" xfId="0" applyNumberFormat="1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7" fillId="11" borderId="8" xfId="0" applyNumberFormat="1" applyFont="1" applyFill="1" applyBorder="1" applyAlignment="1" applyProtection="1">
      <alignment horizontal="center" vertical="center" wrapText="1"/>
      <protection/>
    </xf>
    <xf numFmtId="0" fontId="7" fillId="11" borderId="9" xfId="0" applyNumberFormat="1" applyFont="1" applyFill="1" applyBorder="1" applyAlignment="1" applyProtection="1">
      <alignment horizontal="center" vertical="center" wrapText="1"/>
      <protection/>
    </xf>
    <xf numFmtId="0" fontId="7" fillId="11" borderId="12" xfId="0" applyNumberFormat="1" applyFont="1" applyFill="1" applyBorder="1" applyAlignment="1" applyProtection="1">
      <alignment horizontal="center" vertical="center" wrapText="1"/>
      <protection/>
    </xf>
    <xf numFmtId="49" fontId="7" fillId="4" borderId="19" xfId="54" applyNumberFormat="1" applyFont="1" applyFill="1" applyBorder="1" applyAlignment="1" applyProtection="1">
      <alignment horizontal="center" vertical="center" wrapText="1"/>
      <protection/>
    </xf>
    <xf numFmtId="49" fontId="7" fillId="4" borderId="13" xfId="54" applyNumberFormat="1" applyFont="1" applyFill="1" applyBorder="1" applyAlignment="1" applyProtection="1">
      <alignment horizontal="center" vertical="center" wrapText="1"/>
      <protection/>
    </xf>
    <xf numFmtId="49" fontId="7" fillId="4" borderId="19" xfId="0" applyFont="1" applyFill="1" applyBorder="1" applyAlignment="1" applyProtection="1">
      <alignment horizontal="center" vertical="center" wrapText="1"/>
      <protection/>
    </xf>
    <xf numFmtId="49" fontId="7" fillId="4" borderId="13" xfId="0" applyFont="1" applyFill="1" applyBorder="1" applyAlignment="1" applyProtection="1">
      <alignment horizontal="center" vertical="center" wrapText="1"/>
      <protection/>
    </xf>
    <xf numFmtId="0" fontId="7" fillId="0" borderId="19" xfId="54" applyNumberFormat="1" applyFont="1" applyFill="1" applyBorder="1" applyAlignment="1" applyProtection="1">
      <alignment horizontal="center" vertical="center" wrapText="1"/>
      <protection/>
    </xf>
    <xf numFmtId="0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0" borderId="30" xfId="54" applyNumberFormat="1" applyFont="1" applyFill="1" applyBorder="1" applyAlignment="1" applyProtection="1">
      <alignment horizontal="center" vertical="center" wrapText="1"/>
      <protection/>
    </xf>
    <xf numFmtId="49" fontId="24" fillId="4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41" applyNumberFormat="1" applyFont="1" applyFill="1" applyBorder="1" applyAlignment="1" applyProtection="1">
      <alignment horizontal="left" vertical="center" wrapText="1"/>
      <protection/>
    </xf>
    <xf numFmtId="49" fontId="7" fillId="0" borderId="26" xfId="41" applyNumberFormat="1" applyFont="1" applyFill="1" applyBorder="1" applyAlignment="1" applyProtection="1">
      <alignment horizontal="left" vertical="center" wrapText="1"/>
      <protection/>
    </xf>
    <xf numFmtId="49" fontId="0" fillId="0" borderId="18" xfId="41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41" applyNumberFormat="1" applyFont="1" applyFill="1" applyBorder="1" applyAlignment="1" applyProtection="1">
      <alignment horizontal="left" vertical="center" wrapText="1" indent="1"/>
      <protection/>
    </xf>
    <xf numFmtId="49" fontId="0" fillId="5" borderId="18" xfId="41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26" xfId="41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49" fontId="7" fillId="0" borderId="6" xfId="41" applyNumberFormat="1" applyFont="1" applyFill="1" applyBorder="1" applyAlignment="1" applyProtection="1">
      <alignment horizontal="left" vertical="center" wrapText="1"/>
      <protection/>
    </xf>
    <xf numFmtId="49" fontId="7" fillId="0" borderId="7" xfId="41" applyNumberFormat="1" applyFont="1" applyFill="1" applyBorder="1" applyAlignment="1" applyProtection="1">
      <alignment horizontal="left" vertical="center" wrapText="1"/>
      <protection/>
    </xf>
    <xf numFmtId="49" fontId="7" fillId="0" borderId="20" xfId="41" applyNumberFormat="1" applyFont="1" applyFill="1" applyBorder="1" applyAlignment="1" applyProtection="1">
      <alignment horizontal="left" vertical="center" wrapText="1"/>
      <protection/>
    </xf>
    <xf numFmtId="49" fontId="7" fillId="0" borderId="21" xfId="41" applyNumberFormat="1" applyFont="1" applyFill="1" applyBorder="1" applyAlignment="1" applyProtection="1">
      <alignment horizontal="left" vertical="center" wrapText="1"/>
      <protection/>
    </xf>
    <xf numFmtId="0" fontId="7" fillId="11" borderId="20" xfId="44" applyFont="1" applyFill="1" applyBorder="1" applyAlignment="1" applyProtection="1">
      <alignment horizontal="center" vertical="center"/>
      <protection/>
    </xf>
    <xf numFmtId="0" fontId="7" fillId="11" borderId="21" xfId="44" applyFont="1" applyFill="1" applyBorder="1" applyAlignment="1" applyProtection="1">
      <alignment horizontal="center" vertical="center"/>
      <protection/>
    </xf>
    <xf numFmtId="0" fontId="7" fillId="11" borderId="31" xfId="44" applyFont="1" applyFill="1" applyBorder="1" applyAlignment="1" applyProtection="1">
      <alignment horizontal="center" vertical="center"/>
      <protection/>
    </xf>
    <xf numFmtId="49" fontId="7" fillId="11" borderId="20" xfId="0" applyFont="1" applyFill="1" applyBorder="1" applyAlignment="1" applyProtection="1">
      <alignment horizontal="center" vertical="center"/>
      <protection/>
    </xf>
    <xf numFmtId="49" fontId="7" fillId="11" borderId="21" xfId="0" applyFont="1" applyFill="1" applyBorder="1" applyAlignment="1" applyProtection="1">
      <alignment horizontal="center" vertical="center"/>
      <protection/>
    </xf>
    <xf numFmtId="49" fontId="7" fillId="11" borderId="31" xfId="0" applyFont="1" applyFill="1" applyBorder="1" applyAlignment="1" applyProtection="1">
      <alignment horizontal="center" vertical="center"/>
      <protection/>
    </xf>
    <xf numFmtId="49" fontId="0" fillId="8" borderId="18" xfId="41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18" xfId="41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41" xfId="41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52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 1" xfId="15"/>
    <cellStyle name="_Model_RAB Мой_PR.PROG.WARM.NOTCOMBI.2012.2.16_v1.4(04.04.11) " xfId="16"/>
    <cellStyle name="_Model_RAB Мой_Книга2_PR.PROG.WARM.NOTCOMBI.2012.2.16_v1.4(04.04.11) " xfId="17"/>
    <cellStyle name="_Model_RAB_MRSK_svod_PR.PROG.WARM.NOTCOMBI.2012.2.16_v1.4(04.04.11) " xfId="18"/>
    <cellStyle name="_Model_RAB_MRSK_svod_Книга2_PR.PROG.WARM.NOTCOMBI.2012.2.16_v1.4(04.04.11) " xfId="19"/>
    <cellStyle name="_МОДЕЛЬ_1 (2)_PR.PROG.WARM.NOTCOMBI.2012.2.16_v1.4(04.04.11) " xfId="20"/>
    <cellStyle name="_МОДЕЛЬ_1 (2)_Книга2_PR.PROG.WARM.NOTCOMBI.2012.2.16_v1.4(04.04.11) 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Currency [0]" xfId="28"/>
    <cellStyle name="Currency2" xfId="29"/>
    <cellStyle name="Followed Hyperlink" xfId="30"/>
    <cellStyle name="Hyperlink" xfId="31"/>
    <cellStyle name="normal" xfId="32"/>
    <cellStyle name="Normal1" xfId="33"/>
    <cellStyle name="Normal2" xfId="34"/>
    <cellStyle name="Percent1" xfId="35"/>
    <cellStyle name="Ввод " xfId="36"/>
    <cellStyle name="Hyperlink" xfId="37"/>
    <cellStyle name="Гиперссылка 2" xfId="38"/>
    <cellStyle name="Гиперссылка 4" xfId="39"/>
    <cellStyle name="Гиперссылка_FORMA23-N.ENRG.2011 (v0.1)" xfId="40"/>
    <cellStyle name="Обычный 14" xfId="41"/>
    <cellStyle name="Обычный_ARMRAZR" xfId="42"/>
    <cellStyle name="Обычный_BALANCE.VODOSN.2008YEAR_JKK.33.VS.1.77" xfId="43"/>
    <cellStyle name="Обычный_Forma_1" xfId="44"/>
    <cellStyle name="Обычный_KRU.TARIFF.TE.FACT(v0.5)_import_02.02" xfId="45"/>
    <cellStyle name="Обычный_OREP.JKH.POD.2010YEAR(v1.1)" xfId="46"/>
    <cellStyle name="Обычный_PREDEL.JKH.2010(v1.3)" xfId="47"/>
    <cellStyle name="Обычный_PRIL4.JKU.7.28(04.03.2009)" xfId="48"/>
    <cellStyle name="Обычный_TR.TARIFF.AUTO.P.M.2.16" xfId="49"/>
    <cellStyle name="Обычный_ЖКУ_проект3" xfId="50"/>
    <cellStyle name="Обычный_Книга2" xfId="51"/>
    <cellStyle name="Обычный_Мониторинг инвестиций" xfId="52"/>
    <cellStyle name="Обычный_Финансовые результаты" xfId="53"/>
    <cellStyle name="Обычный_форма 1 водопровод для орг" xfId="54"/>
    <cellStyle name="Обычный_форма 1 водопровод для орг_CALC.KV.4.78(v1.0)" xfId="55"/>
    <cellStyle name="Обычный_Форма 22 ЖКХ" xfId="56"/>
    <cellStyle name="Followed Hyperlink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0600" y="3524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36</xdr:row>
      <xdr:rowOff>47625</xdr:rowOff>
    </xdr:from>
    <xdr:to>
      <xdr:col>8</xdr:col>
      <xdr:colOff>0</xdr:colOff>
      <xdr:row>36</xdr:row>
      <xdr:rowOff>352425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84486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13</xdr:row>
      <xdr:rowOff>57150</xdr:rowOff>
    </xdr:from>
    <xdr:to>
      <xdr:col>8</xdr:col>
      <xdr:colOff>257175</xdr:colOff>
      <xdr:row>13</xdr:row>
      <xdr:rowOff>219075</xdr:rowOff>
    </xdr:to>
    <xdr:pic macro="[0]!modInfo.InfFilFlag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9900" y="3114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95250</xdr:colOff>
      <xdr:row>14</xdr:row>
      <xdr:rowOff>209550</xdr:rowOff>
    </xdr:from>
    <xdr:to>
      <xdr:col>8</xdr:col>
      <xdr:colOff>257175</xdr:colOff>
      <xdr:row>15</xdr:row>
      <xdr:rowOff>85725</xdr:rowOff>
    </xdr:to>
    <xdr:pic macro="[0]!modInfo.InfClickCmdOrganizationChoice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990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95250</xdr:colOff>
      <xdr:row>22</xdr:row>
      <xdr:rowOff>219075</xdr:rowOff>
    </xdr:from>
    <xdr:to>
      <xdr:col>8</xdr:col>
      <xdr:colOff>257175</xdr:colOff>
      <xdr:row>22</xdr:row>
      <xdr:rowOff>381000</xdr:rowOff>
    </xdr:to>
    <xdr:pic macro="[0]!modInfo.InfClickCmdUpdateReestrMO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9900" y="5553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14</xdr:row>
      <xdr:rowOff>133350</xdr:rowOff>
    </xdr:from>
    <xdr:to>
      <xdr:col>8</xdr:col>
      <xdr:colOff>9525</xdr:colOff>
      <xdr:row>16</xdr:row>
      <xdr:rowOff>9525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476625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161925</xdr:rowOff>
    </xdr:from>
    <xdr:to>
      <xdr:col>8</xdr:col>
      <xdr:colOff>19050</xdr:colOff>
      <xdr:row>23</xdr:row>
      <xdr:rowOff>9525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5495925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s\Share\&#1056;&#1069;&#1050;_2009\&#1101;&#1082;&#1089;&#1087;&#1077;&#1088;&#1090;&#1080;&#1079;&#1072;\&#1043;&#1057;&#1056;%20&#1058;&#1069;&#1062;\&#1088;&#1072;&#1073;&#1086;&#1095;&#1080;&#1077;\&#1043;&#1057;&#1056;_&#1058;&#1069;&#1062;_2010&#1082;&#1086;&#1087;&#1080;&#1103;3%20(1_12%20&#1080;%2016_2)%20&#1085;&#1086;&#1074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centr02\Folders\Fin_upr\&#1073;&#1072;&#1079;&#1072;%20&#1076;&#1086;&#1082;&#1091;&#1084;&#1077;&#1085;&#1090;&#1086;&#1074;\&#1054;&#1090;&#1095;&#1077;&#1090;&#1085;&#1086;&#1089;&#1090;&#1100;%20&#1087;&#1088;&#1077;&#1076;&#1087;&#1088;&#1080;&#1103;&#1090;&#1080;&#1081;\&#1086;&#1073;&#1097;&#1080;&#1077;\2003\&#1089;&#1077;&#1085;&#1090;&#1103;&#1073;&#1088;&#1100;\PL%20by%20Q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рМазут ТЭЦ 2010 (эксперт)"/>
      <sheetName val="РЕМОНТ_ТЭЦ (2)"/>
      <sheetName val="РЕМОНТ_ТЭЦ"/>
      <sheetName val="АПР перед тепл (2)"/>
      <sheetName val="АПР перед тепл"/>
      <sheetName val="ВВЕДЕНИЕ"/>
      <sheetName val="1.1.1"/>
      <sheetName val="1.1.2"/>
      <sheetName val="1.2.1"/>
      <sheetName val="1.2.2"/>
      <sheetName val="1.7"/>
      <sheetName val="1.8"/>
      <sheetName val="1.9"/>
      <sheetName val="Лист2"/>
      <sheetName val="1.10"/>
      <sheetName val="цена газа"/>
      <sheetName val="топливо"/>
      <sheetName val="расх_топливо"/>
      <sheetName val="вода"/>
      <sheetName val="1.11"/>
      <sheetName val="1.12"/>
      <sheetName val="1.15-тепло"/>
      <sheetName val="1.15 (ТЭЦ)"/>
      <sheetName val="1.15.2"/>
      <sheetName val="1.15.1"/>
      <sheetName val="1.15.3"/>
      <sheetName val="1.16."/>
      <sheetName val="числен"/>
      <sheetName val="зарплата"/>
      <sheetName val="1.16. т"/>
      <sheetName val="1.16.1т"/>
      <sheetName val="1.16.1 э"/>
      <sheetName val="1.16.2 т"/>
      <sheetName val="1.17"/>
      <sheetName val="1.17(т)"/>
      <sheetName val="1.17.1"/>
      <sheetName val="1.17.2 "/>
      <sheetName val="1.17(э)"/>
      <sheetName val="1.18.1"/>
      <sheetName val="расшифр матер"/>
      <sheetName val="материалы"/>
      <sheetName val="ЦЕХ_СВОД"/>
      <sheetName val="сторонние в цех"/>
      <sheetName val="цеховые"/>
      <sheetName val="ОХР 2010"/>
      <sheetName val="охр-коротко (2)"/>
      <sheetName val="ОХР 2009"/>
      <sheetName val="охр-коротко"/>
      <sheetName val="ОХР 2008"/>
      <sheetName val="ОХРТЭЦ"/>
      <sheetName val="1.19."/>
      <sheetName val="1.19.1 "/>
      <sheetName val="1.19.2"/>
      <sheetName val="про АПКВ"/>
      <sheetName val="1.20"/>
      <sheetName val="1.21"/>
      <sheetName val="1.21.1"/>
      <sheetName val="1.21.2"/>
      <sheetName val="1.21.4"/>
      <sheetName val="1.22"/>
      <sheetName val="1.23"/>
      <sheetName val="1.24.1"/>
      <sheetName val="1.26"/>
      <sheetName val="1.28"/>
      <sheetName val="1.28.1"/>
      <sheetName val="1.28.2"/>
      <sheetName val="сопоставление"/>
      <sheetName val="П1.28.3"/>
      <sheetName val="тарифы"/>
      <sheetName val="сравнение"/>
      <sheetName val="КАЛЬК"/>
      <sheetName val="КАЛЬК (2)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d debt 02"/>
      <sheetName val="PL 02-03"/>
      <sheetName val="#ССЫЛКА"/>
      <sheetName val="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#'&#1048;&#1085;&#1089;&#1090;&#1088;&#1091;&#1082;&#1094;&#1080;&#1103;'!A1" TargetMode="External" /><Relationship Id="rId2" Type="http://schemas.openxmlformats.org/officeDocument/2006/relationships/hyperlink" Target="http://eias.ru/#'&#1048;&#1085;&#1089;&#1090;&#1088;&#1091;&#1082;&#1094;&#1080;&#1103;'!A1" TargetMode="External" /><Relationship Id="rId3" Type="http://schemas.openxmlformats.org/officeDocument/2006/relationships/hyperlink" Target="http://support.eias.ru/#'&#1048;&#1085;&#1089;&#1090;&#1088;&#1091;&#1082;&#1094;&#1080;&#1103;'!A1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85" t="s">
        <v>165</v>
      </c>
      <c r="B1" s="85" t="s">
        <v>166</v>
      </c>
    </row>
    <row r="2" spans="1:2" ht="11.25">
      <c r="A2" s="89" t="s">
        <v>157</v>
      </c>
      <c r="B2" s="89" t="s">
        <v>213</v>
      </c>
    </row>
    <row r="3" spans="1:2" ht="11.25">
      <c r="A3" s="89" t="s">
        <v>158</v>
      </c>
      <c r="B3" s="89" t="s">
        <v>219</v>
      </c>
    </row>
    <row r="4" spans="1:2" ht="11.25">
      <c r="A4" s="89" t="s">
        <v>939</v>
      </c>
      <c r="B4" s="89" t="s">
        <v>170</v>
      </c>
    </row>
    <row r="5" spans="1:2" ht="11.25">
      <c r="A5" s="89" t="s">
        <v>974</v>
      </c>
      <c r="B5" s="89" t="s">
        <v>167</v>
      </c>
    </row>
    <row r="6" spans="1:2" ht="11.25">
      <c r="A6" s="89" t="s">
        <v>280</v>
      </c>
      <c r="B6" s="89" t="s">
        <v>168</v>
      </c>
    </row>
    <row r="7" spans="1:2" ht="11.25">
      <c r="A7" s="89" t="s">
        <v>138</v>
      </c>
      <c r="B7" s="89" t="s">
        <v>120</v>
      </c>
    </row>
    <row r="8" spans="1:2" ht="11.25">
      <c r="A8" s="89" t="s">
        <v>159</v>
      </c>
      <c r="B8" s="89" t="s">
        <v>169</v>
      </c>
    </row>
    <row r="9" spans="1:2" ht="11.25">
      <c r="A9" s="7" t="s">
        <v>993</v>
      </c>
      <c r="B9" s="89" t="s">
        <v>171</v>
      </c>
    </row>
    <row r="10" spans="1:2" ht="11.25">
      <c r="A10" s="7" t="s">
        <v>993</v>
      </c>
      <c r="B10" s="89" t="s">
        <v>172</v>
      </c>
    </row>
    <row r="11" spans="1:2" ht="11.25">
      <c r="A11" s="7" t="s">
        <v>993</v>
      </c>
      <c r="B11" s="89" t="s">
        <v>173</v>
      </c>
    </row>
    <row r="12" spans="1:2" ht="11.25">
      <c r="A12" s="7" t="s">
        <v>993</v>
      </c>
      <c r="B12" s="89" t="s">
        <v>121</v>
      </c>
    </row>
    <row r="13" spans="1:2" ht="11.25">
      <c r="A13" s="7" t="s">
        <v>993</v>
      </c>
      <c r="B13" s="89" t="s">
        <v>185</v>
      </c>
    </row>
    <row r="14" spans="1:2" ht="11.25">
      <c r="A14" s="7" t="s">
        <v>993</v>
      </c>
      <c r="B14" s="89" t="s">
        <v>174</v>
      </c>
    </row>
    <row r="15" spans="1:2" ht="11.25">
      <c r="A15" s="7" t="s">
        <v>993</v>
      </c>
      <c r="B15" s="89" t="s">
        <v>187</v>
      </c>
    </row>
    <row r="16" spans="1:2" ht="11.25">
      <c r="A16" s="7" t="s">
        <v>993</v>
      </c>
      <c r="B16" s="89" t="s">
        <v>122</v>
      </c>
    </row>
    <row r="17" spans="1:2" ht="11.25">
      <c r="A17" s="7" t="s">
        <v>993</v>
      </c>
      <c r="B17" s="89" t="s">
        <v>188</v>
      </c>
    </row>
    <row r="18" spans="1:2" ht="11.25">
      <c r="A18" s="7" t="s">
        <v>993</v>
      </c>
      <c r="B18" s="89" t="s">
        <v>189</v>
      </c>
    </row>
    <row r="19" spans="1:2" ht="11.25">
      <c r="A19" s="7" t="s">
        <v>993</v>
      </c>
      <c r="B19" s="7" t="s">
        <v>993</v>
      </c>
    </row>
    <row r="20" spans="1:2" ht="11.25">
      <c r="A20" s="7" t="s">
        <v>993</v>
      </c>
      <c r="B20" s="7" t="s">
        <v>993</v>
      </c>
    </row>
    <row r="21" spans="1:2" ht="11.25">
      <c r="A21" s="7" t="s">
        <v>993</v>
      </c>
      <c r="B21" s="7" t="s">
        <v>993</v>
      </c>
    </row>
    <row r="22" spans="1:2" ht="11.25">
      <c r="A22" s="7" t="s">
        <v>993</v>
      </c>
      <c r="B22" s="7" t="s">
        <v>993</v>
      </c>
    </row>
    <row r="23" spans="1:2" ht="11.25">
      <c r="A23" s="7" t="s">
        <v>993</v>
      </c>
      <c r="B23" s="7" t="s">
        <v>993</v>
      </c>
    </row>
    <row r="24" spans="1:2" ht="11.25">
      <c r="A24" s="7" t="s">
        <v>993</v>
      </c>
      <c r="B24" s="7" t="s">
        <v>993</v>
      </c>
    </row>
    <row r="25" spans="1:2" ht="11.25">
      <c r="A25" s="7" t="s">
        <v>993</v>
      </c>
      <c r="B25" s="7" t="s">
        <v>993</v>
      </c>
    </row>
    <row r="26" spans="1:2" ht="11.25">
      <c r="A26" s="7" t="s">
        <v>993</v>
      </c>
      <c r="B26" s="7" t="s">
        <v>993</v>
      </c>
    </row>
    <row r="27" spans="1:2" ht="11.25">
      <c r="A27" s="7" t="s">
        <v>993</v>
      </c>
      <c r="B27" s="7" t="s">
        <v>993</v>
      </c>
    </row>
    <row r="28" spans="1:2" ht="11.25">
      <c r="A28" s="7" t="s">
        <v>993</v>
      </c>
      <c r="B28" s="7" t="s">
        <v>993</v>
      </c>
    </row>
    <row r="29" spans="1:2" ht="11.25">
      <c r="A29" s="7" t="s">
        <v>993</v>
      </c>
      <c r="B29" s="7" t="s">
        <v>993</v>
      </c>
    </row>
    <row r="30" spans="1:2" ht="11.25">
      <c r="A30" s="7" t="s">
        <v>993</v>
      </c>
      <c r="B30" s="7" t="s">
        <v>993</v>
      </c>
    </row>
    <row r="31" spans="1:2" ht="11.25">
      <c r="A31" s="7" t="s">
        <v>993</v>
      </c>
      <c r="B31" s="7" t="s">
        <v>993</v>
      </c>
    </row>
    <row r="32" spans="1:2" ht="11.25">
      <c r="A32" s="7" t="s">
        <v>993</v>
      </c>
      <c r="B32" s="7" t="s">
        <v>993</v>
      </c>
    </row>
    <row r="33" spans="1:2" ht="11.25">
      <c r="A33" s="7" t="s">
        <v>993</v>
      </c>
      <c r="B33" s="7" t="s">
        <v>993</v>
      </c>
    </row>
    <row r="34" spans="1:2" ht="11.25">
      <c r="A34" s="7" t="s">
        <v>993</v>
      </c>
      <c r="B34" s="7" t="s">
        <v>993</v>
      </c>
    </row>
    <row r="35" spans="1:2" ht="11.25">
      <c r="A35" s="7" t="s">
        <v>993</v>
      </c>
      <c r="B35" s="7" t="s">
        <v>993</v>
      </c>
    </row>
    <row r="36" spans="1:2" ht="11.25">
      <c r="A36" s="7" t="s">
        <v>993</v>
      </c>
      <c r="B36" s="7" t="s">
        <v>993</v>
      </c>
    </row>
    <row r="37" spans="1:2" ht="11.25">
      <c r="A37" s="7" t="s">
        <v>993</v>
      </c>
      <c r="B37" s="7" t="s">
        <v>993</v>
      </c>
    </row>
    <row r="38" spans="1:2" ht="11.25">
      <c r="A38" s="7" t="s">
        <v>993</v>
      </c>
      <c r="B38" s="7" t="s">
        <v>993</v>
      </c>
    </row>
    <row r="39" spans="1:2" ht="11.25">
      <c r="A39" s="7" t="s">
        <v>993</v>
      </c>
      <c r="B39" s="7" t="s">
        <v>993</v>
      </c>
    </row>
    <row r="40" spans="1:2" ht="11.25">
      <c r="A40" s="7" t="s">
        <v>993</v>
      </c>
      <c r="B40" s="7" t="s">
        <v>993</v>
      </c>
    </row>
    <row r="41" spans="1:2" ht="11.25">
      <c r="A41" s="7" t="s">
        <v>993</v>
      </c>
      <c r="B41" s="7" t="s">
        <v>993</v>
      </c>
    </row>
    <row r="42" spans="1:2" ht="11.25">
      <c r="A42" s="7" t="s">
        <v>993</v>
      </c>
      <c r="B42" s="7" t="s">
        <v>993</v>
      </c>
    </row>
    <row r="43" spans="1:2" ht="11.25">
      <c r="A43" s="7" t="s">
        <v>993</v>
      </c>
      <c r="B43" s="7" t="s">
        <v>993</v>
      </c>
    </row>
    <row r="44" spans="1:2" ht="11.25">
      <c r="A44" s="7" t="s">
        <v>993</v>
      </c>
      <c r="B44" s="7" t="s">
        <v>993</v>
      </c>
    </row>
    <row r="45" spans="1:2" ht="11.25">
      <c r="A45" s="7" t="s">
        <v>993</v>
      </c>
      <c r="B45" s="7" t="s">
        <v>993</v>
      </c>
    </row>
    <row r="46" spans="1:2" ht="11.25">
      <c r="A46" s="7" t="s">
        <v>993</v>
      </c>
      <c r="B46" s="7" t="s">
        <v>993</v>
      </c>
    </row>
    <row r="47" spans="1:2" ht="11.25">
      <c r="A47" s="7" t="s">
        <v>993</v>
      </c>
      <c r="B47" s="7" t="s">
        <v>993</v>
      </c>
    </row>
    <row r="48" spans="1:2" ht="11.25">
      <c r="A48" s="7" t="s">
        <v>993</v>
      </c>
      <c r="B48" s="7" t="s">
        <v>993</v>
      </c>
    </row>
    <row r="49" spans="1:2" ht="11.25">
      <c r="A49" s="7" t="s">
        <v>993</v>
      </c>
      <c r="B49" s="7" t="s">
        <v>993</v>
      </c>
    </row>
    <row r="50" spans="1:2" ht="11.25">
      <c r="A50" s="7" t="s">
        <v>993</v>
      </c>
      <c r="B50" s="7" t="s">
        <v>993</v>
      </c>
    </row>
    <row r="51" spans="1:2" ht="11.25">
      <c r="A51" s="7" t="s">
        <v>993</v>
      </c>
      <c r="B51" s="7" t="s">
        <v>993</v>
      </c>
    </row>
    <row r="52" spans="1:2" ht="11.25">
      <c r="A52" s="7" t="s">
        <v>993</v>
      </c>
      <c r="B52" s="7" t="s">
        <v>993</v>
      </c>
    </row>
    <row r="53" spans="1:2" ht="11.25">
      <c r="A53" s="7" t="s">
        <v>993</v>
      </c>
      <c r="B53" s="7" t="s">
        <v>993</v>
      </c>
    </row>
    <row r="54" spans="1:2" ht="11.25">
      <c r="A54" s="7" t="s">
        <v>993</v>
      </c>
      <c r="B54" s="7" t="s">
        <v>993</v>
      </c>
    </row>
    <row r="55" spans="1:2" ht="11.25">
      <c r="A55" s="7" t="s">
        <v>993</v>
      </c>
      <c r="B55" s="7" t="s">
        <v>993</v>
      </c>
    </row>
    <row r="56" spans="1:2" ht="11.25">
      <c r="A56" s="7" t="s">
        <v>993</v>
      </c>
      <c r="B56" s="7" t="s">
        <v>993</v>
      </c>
    </row>
    <row r="57" spans="1:2" ht="11.25">
      <c r="A57" s="7" t="s">
        <v>993</v>
      </c>
      <c r="B57" s="7" t="s">
        <v>993</v>
      </c>
    </row>
    <row r="58" spans="1:2" ht="11.25">
      <c r="A58" s="7" t="s">
        <v>993</v>
      </c>
      <c r="B58" s="7" t="s">
        <v>993</v>
      </c>
    </row>
    <row r="59" spans="1:2" ht="11.25">
      <c r="A59" s="7" t="s">
        <v>993</v>
      </c>
      <c r="B59" s="7" t="s">
        <v>993</v>
      </c>
    </row>
    <row r="60" spans="1:2" ht="11.25">
      <c r="A60" s="7" t="s">
        <v>993</v>
      </c>
      <c r="B60" s="7" t="s">
        <v>993</v>
      </c>
    </row>
    <row r="61" spans="1:2" ht="11.25">
      <c r="A61" s="7" t="s">
        <v>993</v>
      </c>
      <c r="B61" s="7" t="s">
        <v>993</v>
      </c>
    </row>
    <row r="62" spans="1:2" ht="11.25">
      <c r="A62" s="7" t="s">
        <v>993</v>
      </c>
      <c r="B62" s="7" t="s">
        <v>993</v>
      </c>
    </row>
    <row r="63" spans="1:2" ht="11.25">
      <c r="A63" s="7" t="s">
        <v>993</v>
      </c>
      <c r="B63" s="7" t="s">
        <v>993</v>
      </c>
    </row>
    <row r="64" spans="1:2" ht="11.25">
      <c r="A64" s="7" t="s">
        <v>993</v>
      </c>
      <c r="B64" s="7" t="s">
        <v>993</v>
      </c>
    </row>
    <row r="65" spans="1:2" ht="11.25">
      <c r="A65" s="7" t="s">
        <v>993</v>
      </c>
      <c r="B65" s="7" t="s">
        <v>993</v>
      </c>
    </row>
    <row r="66" spans="1:2" ht="11.25">
      <c r="A66" s="7" t="s">
        <v>993</v>
      </c>
      <c r="B66" s="7" t="s">
        <v>993</v>
      </c>
    </row>
    <row r="67" spans="1:2" ht="11.25">
      <c r="A67" s="7" t="s">
        <v>993</v>
      </c>
      <c r="B67" s="7" t="s">
        <v>993</v>
      </c>
    </row>
    <row r="68" spans="1:2" ht="11.25">
      <c r="A68" s="7" t="s">
        <v>993</v>
      </c>
      <c r="B68" s="7" t="s">
        <v>993</v>
      </c>
    </row>
    <row r="69" spans="1:2" ht="11.25">
      <c r="A69" s="7" t="s">
        <v>993</v>
      </c>
      <c r="B69" s="7" t="s">
        <v>993</v>
      </c>
    </row>
    <row r="70" spans="1:2" ht="11.25">
      <c r="A70" s="7" t="s">
        <v>993</v>
      </c>
      <c r="B70" s="7" t="s">
        <v>993</v>
      </c>
    </row>
    <row r="71" spans="1:2" ht="11.25">
      <c r="A71" s="7" t="s">
        <v>993</v>
      </c>
      <c r="B71" s="7" t="s">
        <v>993</v>
      </c>
    </row>
    <row r="72" spans="1:2" ht="11.25">
      <c r="A72" s="7" t="s">
        <v>993</v>
      </c>
      <c r="B72" s="7" t="s">
        <v>993</v>
      </c>
    </row>
    <row r="73" spans="1:2" ht="11.25">
      <c r="A73" s="7" t="s">
        <v>993</v>
      </c>
      <c r="B73" s="7" t="s">
        <v>993</v>
      </c>
    </row>
    <row r="74" spans="1:2" ht="11.25">
      <c r="A74" s="7" t="s">
        <v>993</v>
      </c>
      <c r="B74" s="7" t="s">
        <v>993</v>
      </c>
    </row>
    <row r="75" spans="1:2" ht="11.25">
      <c r="A75" s="7" t="s">
        <v>993</v>
      </c>
      <c r="B75" s="7" t="s">
        <v>993</v>
      </c>
    </row>
    <row r="76" spans="1:2" ht="11.25">
      <c r="A76" s="7" t="s">
        <v>993</v>
      </c>
      <c r="B76" s="7" t="s">
        <v>993</v>
      </c>
    </row>
    <row r="77" spans="1:2" ht="11.25">
      <c r="A77" s="7" t="s">
        <v>993</v>
      </c>
      <c r="B77" s="7" t="s">
        <v>993</v>
      </c>
    </row>
    <row r="78" spans="1:2" ht="11.25">
      <c r="A78" s="7" t="s">
        <v>993</v>
      </c>
      <c r="B78" s="7" t="s">
        <v>993</v>
      </c>
    </row>
    <row r="79" spans="1:2" ht="11.25">
      <c r="A79" s="7" t="s">
        <v>993</v>
      </c>
      <c r="B79" s="7" t="s">
        <v>993</v>
      </c>
    </row>
    <row r="80" spans="1:2" ht="11.25">
      <c r="A80" s="7" t="s">
        <v>993</v>
      </c>
      <c r="B80" s="7" t="s">
        <v>993</v>
      </c>
    </row>
    <row r="81" spans="1:2" ht="11.25">
      <c r="A81" s="7" t="s">
        <v>993</v>
      </c>
      <c r="B81" s="7" t="s">
        <v>993</v>
      </c>
    </row>
    <row r="82" spans="1:2" ht="11.25">
      <c r="A82" s="7" t="s">
        <v>993</v>
      </c>
      <c r="B82" s="7" t="s">
        <v>993</v>
      </c>
    </row>
    <row r="83" spans="1:2" ht="11.25">
      <c r="A83" s="7" t="s">
        <v>993</v>
      </c>
      <c r="B83" s="7" t="s">
        <v>993</v>
      </c>
    </row>
    <row r="84" spans="1:2" ht="11.25">
      <c r="A84" s="7" t="s">
        <v>993</v>
      </c>
      <c r="B84" s="7" t="s">
        <v>993</v>
      </c>
    </row>
    <row r="85" spans="1:2" ht="11.25">
      <c r="A85" s="7" t="s">
        <v>993</v>
      </c>
      <c r="B85" s="7" t="s">
        <v>993</v>
      </c>
    </row>
    <row r="86" spans="1:2" ht="11.25">
      <c r="A86" s="7" t="s">
        <v>993</v>
      </c>
      <c r="B86" s="7" t="s">
        <v>993</v>
      </c>
    </row>
    <row r="87" spans="1:2" ht="11.25">
      <c r="A87" s="7" t="s">
        <v>993</v>
      </c>
      <c r="B87" s="7" t="s">
        <v>993</v>
      </c>
    </row>
    <row r="88" spans="1:2" ht="11.25">
      <c r="A88" s="7" t="s">
        <v>993</v>
      </c>
      <c r="B88" s="7" t="s">
        <v>993</v>
      </c>
    </row>
    <row r="89" spans="1:2" ht="11.25">
      <c r="A89" s="7" t="s">
        <v>993</v>
      </c>
      <c r="B89" s="7" t="s">
        <v>993</v>
      </c>
    </row>
    <row r="90" spans="1:2" ht="11.25">
      <c r="A90" s="7" t="s">
        <v>993</v>
      </c>
      <c r="B90" s="7" t="s">
        <v>993</v>
      </c>
    </row>
    <row r="91" spans="1:2" ht="11.25">
      <c r="A91" s="7" t="s">
        <v>993</v>
      </c>
      <c r="B91" s="7" t="s">
        <v>993</v>
      </c>
    </row>
    <row r="92" spans="1:2" ht="11.25">
      <c r="A92" s="7" t="s">
        <v>993</v>
      </c>
      <c r="B92" s="7" t="s">
        <v>993</v>
      </c>
    </row>
    <row r="93" spans="1:2" ht="11.25">
      <c r="A93" s="7" t="s">
        <v>993</v>
      </c>
      <c r="B93" s="7" t="s">
        <v>993</v>
      </c>
    </row>
    <row r="94" spans="1:2" ht="11.25">
      <c r="A94" s="7" t="s">
        <v>993</v>
      </c>
      <c r="B94" s="7" t="s">
        <v>993</v>
      </c>
    </row>
    <row r="95" spans="1:2" ht="11.25">
      <c r="A95" s="7" t="s">
        <v>993</v>
      </c>
      <c r="B95" s="7" t="s">
        <v>993</v>
      </c>
    </row>
    <row r="96" spans="1:2" ht="11.25">
      <c r="A96" s="7" t="s">
        <v>993</v>
      </c>
      <c r="B96" s="7" t="s">
        <v>993</v>
      </c>
    </row>
    <row r="97" spans="1:2" ht="11.25">
      <c r="A97" s="7" t="s">
        <v>993</v>
      </c>
      <c r="B97" s="7" t="s">
        <v>993</v>
      </c>
    </row>
    <row r="98" spans="1:2" ht="11.25">
      <c r="A98" s="7" t="s">
        <v>993</v>
      </c>
      <c r="B98" s="7" t="s">
        <v>993</v>
      </c>
    </row>
    <row r="99" spans="1:2" ht="11.25">
      <c r="A99" s="7" t="s">
        <v>993</v>
      </c>
      <c r="B99" s="7" t="s">
        <v>993</v>
      </c>
    </row>
    <row r="100" spans="1:2" ht="11.25">
      <c r="A100" s="7" t="s">
        <v>993</v>
      </c>
      <c r="B100" s="7" t="s">
        <v>993</v>
      </c>
    </row>
    <row r="101" spans="1:2" ht="11.25">
      <c r="A101" s="7" t="s">
        <v>993</v>
      </c>
      <c r="B101" s="7" t="s">
        <v>993</v>
      </c>
    </row>
    <row r="102" spans="1:2" ht="11.25">
      <c r="A102" s="7" t="s">
        <v>993</v>
      </c>
      <c r="B102" s="7" t="s">
        <v>993</v>
      </c>
    </row>
    <row r="103" spans="1:2" ht="11.25">
      <c r="A103" s="7" t="s">
        <v>993</v>
      </c>
      <c r="B103" s="7" t="s">
        <v>993</v>
      </c>
    </row>
    <row r="104" spans="1:2" ht="11.25">
      <c r="A104" s="7" t="s">
        <v>993</v>
      </c>
      <c r="B104" s="7" t="s">
        <v>993</v>
      </c>
    </row>
    <row r="105" spans="1:2" ht="11.25">
      <c r="A105" s="7" t="s">
        <v>993</v>
      </c>
      <c r="B105" s="7" t="s">
        <v>993</v>
      </c>
    </row>
    <row r="106" spans="1:2" ht="11.25">
      <c r="A106" s="7" t="s">
        <v>993</v>
      </c>
      <c r="B106" s="7" t="s">
        <v>993</v>
      </c>
    </row>
    <row r="107" spans="1:2" ht="11.25">
      <c r="A107" s="7" t="s">
        <v>993</v>
      </c>
      <c r="B107" s="7" t="s">
        <v>993</v>
      </c>
    </row>
    <row r="108" spans="1:2" ht="11.25">
      <c r="A108" s="7" t="s">
        <v>993</v>
      </c>
      <c r="B108" s="7" t="s">
        <v>993</v>
      </c>
    </row>
    <row r="109" spans="1:2" ht="11.25">
      <c r="A109" s="7" t="s">
        <v>993</v>
      </c>
      <c r="B109" s="7" t="s">
        <v>993</v>
      </c>
    </row>
    <row r="110" spans="1:2" ht="11.25">
      <c r="A110" s="7" t="s">
        <v>993</v>
      </c>
      <c r="B110" s="7" t="s">
        <v>993</v>
      </c>
    </row>
    <row r="111" spans="1:2" ht="11.25">
      <c r="A111" s="7" t="s">
        <v>993</v>
      </c>
      <c r="B111" s="7" t="s">
        <v>993</v>
      </c>
    </row>
    <row r="112" spans="1:2" ht="11.25">
      <c r="A112" s="7" t="s">
        <v>993</v>
      </c>
      <c r="B112" s="7" t="s">
        <v>993</v>
      </c>
    </row>
    <row r="113" spans="1:2" ht="11.25">
      <c r="A113" s="7" t="s">
        <v>993</v>
      </c>
      <c r="B113" s="7" t="s">
        <v>993</v>
      </c>
    </row>
    <row r="114" spans="1:2" ht="11.25">
      <c r="A114" s="7" t="s">
        <v>993</v>
      </c>
      <c r="B114" s="7" t="s">
        <v>993</v>
      </c>
    </row>
    <row r="115" spans="1:2" ht="11.25">
      <c r="A115" s="7" t="s">
        <v>993</v>
      </c>
      <c r="B115" s="7" t="s">
        <v>993</v>
      </c>
    </row>
    <row r="116" spans="1:2" ht="11.25">
      <c r="A116" s="7" t="s">
        <v>993</v>
      </c>
      <c r="B116" s="7" t="s">
        <v>993</v>
      </c>
    </row>
    <row r="117" spans="1:2" ht="11.25">
      <c r="A117" s="7" t="s">
        <v>993</v>
      </c>
      <c r="B117" s="7" t="s">
        <v>993</v>
      </c>
    </row>
    <row r="118" spans="1:2" ht="11.25">
      <c r="A118" s="7" t="s">
        <v>993</v>
      </c>
      <c r="B118" s="7" t="s">
        <v>993</v>
      </c>
    </row>
    <row r="119" spans="1:2" ht="11.25">
      <c r="A119" s="7" t="s">
        <v>993</v>
      </c>
      <c r="B119" s="7" t="s">
        <v>993</v>
      </c>
    </row>
    <row r="120" spans="1:2" ht="11.25">
      <c r="A120" s="7" t="s">
        <v>993</v>
      </c>
      <c r="B120" s="7" t="s">
        <v>993</v>
      </c>
    </row>
    <row r="121" spans="1:2" ht="11.25">
      <c r="A121" s="7" t="s">
        <v>993</v>
      </c>
      <c r="B121" s="7" t="s">
        <v>993</v>
      </c>
    </row>
    <row r="122" spans="1:2" ht="11.25">
      <c r="A122" s="7" t="s">
        <v>993</v>
      </c>
      <c r="B122" s="7" t="s">
        <v>993</v>
      </c>
    </row>
    <row r="123" spans="1:2" ht="11.25">
      <c r="A123" s="7" t="s">
        <v>993</v>
      </c>
      <c r="B123" s="7" t="s">
        <v>993</v>
      </c>
    </row>
    <row r="124" spans="1:2" ht="11.25">
      <c r="A124" s="7" t="s">
        <v>993</v>
      </c>
      <c r="B124" s="7" t="s">
        <v>993</v>
      </c>
    </row>
    <row r="125" spans="1:2" ht="11.25">
      <c r="A125" s="7" t="s">
        <v>993</v>
      </c>
      <c r="B125" s="7" t="s">
        <v>993</v>
      </c>
    </row>
    <row r="126" spans="1:2" ht="11.25">
      <c r="A126" s="7" t="s">
        <v>993</v>
      </c>
      <c r="B126" s="7" t="s">
        <v>993</v>
      </c>
    </row>
    <row r="127" spans="1:2" ht="11.25">
      <c r="A127" s="7" t="s">
        <v>993</v>
      </c>
      <c r="B127" s="7" t="s">
        <v>993</v>
      </c>
    </row>
    <row r="128" spans="1:2" ht="11.25">
      <c r="A128" s="7" t="s">
        <v>993</v>
      </c>
      <c r="B128" s="7" t="s">
        <v>993</v>
      </c>
    </row>
    <row r="129" spans="1:2" ht="11.25">
      <c r="A129" s="7" t="s">
        <v>993</v>
      </c>
      <c r="B129" s="7" t="s">
        <v>993</v>
      </c>
    </row>
    <row r="130" spans="1:2" ht="11.25">
      <c r="A130" s="7" t="s">
        <v>993</v>
      </c>
      <c r="B130" s="7" t="s">
        <v>993</v>
      </c>
    </row>
    <row r="131" spans="1:2" ht="11.25">
      <c r="A131" s="7" t="s">
        <v>993</v>
      </c>
      <c r="B131" s="7" t="s">
        <v>993</v>
      </c>
    </row>
    <row r="132" spans="1:2" ht="11.25">
      <c r="A132" s="7" t="s">
        <v>993</v>
      </c>
      <c r="B132" s="7" t="s">
        <v>993</v>
      </c>
    </row>
    <row r="133" spans="1:2" ht="11.25">
      <c r="A133" s="7" t="s">
        <v>993</v>
      </c>
      <c r="B133" s="7" t="s">
        <v>993</v>
      </c>
    </row>
    <row r="134" spans="1:2" ht="11.25">
      <c r="A134" s="7" t="s">
        <v>993</v>
      </c>
      <c r="B134" s="7" t="s">
        <v>993</v>
      </c>
    </row>
    <row r="135" spans="1:2" ht="11.25">
      <c r="A135" s="7" t="s">
        <v>993</v>
      </c>
      <c r="B135" s="7" t="s">
        <v>993</v>
      </c>
    </row>
    <row r="136" spans="1:2" ht="11.25">
      <c r="A136" s="7" t="s">
        <v>993</v>
      </c>
      <c r="B136" s="7" t="s">
        <v>993</v>
      </c>
    </row>
    <row r="137" spans="1:2" ht="11.25">
      <c r="A137" s="7" t="s">
        <v>993</v>
      </c>
      <c r="B137" s="7" t="s">
        <v>993</v>
      </c>
    </row>
    <row r="138" spans="1:2" ht="11.25">
      <c r="A138" s="7" t="s">
        <v>993</v>
      </c>
      <c r="B138" s="7" t="s">
        <v>993</v>
      </c>
    </row>
    <row r="139" spans="1:2" ht="11.25">
      <c r="A139" s="7" t="s">
        <v>993</v>
      </c>
      <c r="B139" s="7" t="s">
        <v>993</v>
      </c>
    </row>
    <row r="140" spans="1:2" ht="11.25">
      <c r="A140" s="7" t="s">
        <v>993</v>
      </c>
      <c r="B140" s="7" t="s">
        <v>993</v>
      </c>
    </row>
    <row r="141" spans="1:2" ht="11.25">
      <c r="A141" s="7" t="s">
        <v>993</v>
      </c>
      <c r="B141" s="7" t="s">
        <v>993</v>
      </c>
    </row>
    <row r="142" spans="1:2" ht="11.25">
      <c r="A142" s="7" t="s">
        <v>993</v>
      </c>
      <c r="B142" s="7" t="s">
        <v>993</v>
      </c>
    </row>
    <row r="143" spans="1:2" ht="11.25">
      <c r="A143" s="7" t="s">
        <v>993</v>
      </c>
      <c r="B143" s="7" t="s">
        <v>993</v>
      </c>
    </row>
    <row r="144" spans="1:2" ht="11.25">
      <c r="A144" s="7" t="s">
        <v>993</v>
      </c>
      <c r="B144" s="7" t="s">
        <v>993</v>
      </c>
    </row>
    <row r="145" spans="1:2" ht="11.25">
      <c r="A145" s="7" t="s">
        <v>993</v>
      </c>
      <c r="B145" s="7" t="s">
        <v>993</v>
      </c>
    </row>
    <row r="146" spans="1:2" ht="11.25">
      <c r="A146" s="7" t="s">
        <v>993</v>
      </c>
      <c r="B146" s="7" t="s">
        <v>993</v>
      </c>
    </row>
    <row r="147" spans="1:2" ht="11.25">
      <c r="A147" s="7" t="s">
        <v>993</v>
      </c>
      <c r="B147" s="7" t="s">
        <v>993</v>
      </c>
    </row>
    <row r="148" spans="1:2" ht="11.25">
      <c r="A148" s="7" t="s">
        <v>993</v>
      </c>
      <c r="B148" s="7" t="s">
        <v>993</v>
      </c>
    </row>
    <row r="149" spans="1:2" ht="11.25">
      <c r="A149" s="7" t="s">
        <v>993</v>
      </c>
      <c r="B149" s="7" t="s">
        <v>993</v>
      </c>
    </row>
    <row r="150" spans="1:2" ht="11.25">
      <c r="A150" s="7" t="s">
        <v>993</v>
      </c>
      <c r="B150" s="7" t="s">
        <v>993</v>
      </c>
    </row>
    <row r="151" spans="1:2" ht="11.25">
      <c r="A151" s="7" t="s">
        <v>993</v>
      </c>
      <c r="B151" s="7" t="s">
        <v>993</v>
      </c>
    </row>
    <row r="152" spans="1:2" ht="11.25">
      <c r="A152" s="7" t="s">
        <v>993</v>
      </c>
      <c r="B152" s="7" t="s">
        <v>993</v>
      </c>
    </row>
    <row r="153" spans="1:2" ht="11.25">
      <c r="A153" s="7" t="s">
        <v>993</v>
      </c>
      <c r="B153" s="7" t="s">
        <v>993</v>
      </c>
    </row>
    <row r="154" spans="1:2" ht="11.25">
      <c r="A154" s="7" t="s">
        <v>993</v>
      </c>
      <c r="B154" s="7" t="s">
        <v>993</v>
      </c>
    </row>
    <row r="155" spans="1:2" ht="11.25">
      <c r="A155" s="7" t="s">
        <v>993</v>
      </c>
      <c r="B155" s="7" t="s">
        <v>993</v>
      </c>
    </row>
    <row r="156" spans="1:2" ht="11.25">
      <c r="A156" s="7" t="s">
        <v>993</v>
      </c>
      <c r="B156" s="7" t="s">
        <v>993</v>
      </c>
    </row>
    <row r="157" spans="1:2" ht="11.25">
      <c r="A157" s="7" t="s">
        <v>993</v>
      </c>
      <c r="B157" s="7" t="s">
        <v>993</v>
      </c>
    </row>
    <row r="158" spans="1:2" ht="11.25">
      <c r="A158" s="7" t="s">
        <v>993</v>
      </c>
      <c r="B158" s="7" t="s">
        <v>993</v>
      </c>
    </row>
    <row r="159" spans="1:2" ht="11.25">
      <c r="A159" s="7" t="s">
        <v>993</v>
      </c>
      <c r="B159" s="7" t="s">
        <v>993</v>
      </c>
    </row>
    <row r="160" spans="1:2" ht="11.25">
      <c r="A160" s="7" t="s">
        <v>993</v>
      </c>
      <c r="B160" s="7" t="s">
        <v>993</v>
      </c>
    </row>
    <row r="161" spans="1:2" ht="11.25">
      <c r="A161" s="7" t="s">
        <v>993</v>
      </c>
      <c r="B161" s="7" t="s">
        <v>993</v>
      </c>
    </row>
    <row r="162" spans="1:2" ht="11.25">
      <c r="A162" s="7" t="s">
        <v>993</v>
      </c>
      <c r="B162" s="7" t="s">
        <v>993</v>
      </c>
    </row>
    <row r="163" spans="1:2" ht="11.25">
      <c r="A163" s="7" t="s">
        <v>993</v>
      </c>
      <c r="B163" s="7" t="s">
        <v>993</v>
      </c>
    </row>
    <row r="164" spans="1:2" ht="11.25">
      <c r="A164" s="7" t="s">
        <v>993</v>
      </c>
      <c r="B164" s="7" t="s">
        <v>993</v>
      </c>
    </row>
    <row r="165" spans="1:2" ht="11.25">
      <c r="A165" s="7" t="s">
        <v>993</v>
      </c>
      <c r="B165" s="7" t="s">
        <v>993</v>
      </c>
    </row>
    <row r="166" spans="1:2" ht="11.25">
      <c r="A166" s="7" t="s">
        <v>993</v>
      </c>
      <c r="B166" s="7" t="s">
        <v>993</v>
      </c>
    </row>
    <row r="167" spans="1:2" ht="11.25">
      <c r="A167" s="7" t="s">
        <v>993</v>
      </c>
      <c r="B167" s="7" t="s">
        <v>993</v>
      </c>
    </row>
    <row r="168" spans="1:2" ht="11.25">
      <c r="A168" s="7" t="s">
        <v>993</v>
      </c>
      <c r="B168" s="7" t="s">
        <v>993</v>
      </c>
    </row>
    <row r="169" spans="1:2" ht="11.25">
      <c r="A169" s="7" t="s">
        <v>993</v>
      </c>
      <c r="B169" s="7" t="s">
        <v>993</v>
      </c>
    </row>
    <row r="170" spans="1:2" ht="11.25">
      <c r="A170" s="7" t="s">
        <v>993</v>
      </c>
      <c r="B170" s="7" t="s">
        <v>993</v>
      </c>
    </row>
    <row r="171" spans="1:2" ht="11.25">
      <c r="A171" s="7" t="s">
        <v>993</v>
      </c>
      <c r="B171" s="7" t="s">
        <v>993</v>
      </c>
    </row>
    <row r="172" spans="1:2" ht="11.25">
      <c r="A172" s="7" t="s">
        <v>993</v>
      </c>
      <c r="B172" s="7" t="s">
        <v>993</v>
      </c>
    </row>
    <row r="173" spans="1:2" ht="11.25">
      <c r="A173" s="7" t="s">
        <v>993</v>
      </c>
      <c r="B173" s="7" t="s">
        <v>993</v>
      </c>
    </row>
    <row r="174" spans="1:2" ht="11.25">
      <c r="A174" s="7" t="s">
        <v>993</v>
      </c>
      <c r="B174" s="7" t="s">
        <v>993</v>
      </c>
    </row>
    <row r="175" spans="1:2" ht="11.25">
      <c r="A175" s="7" t="s">
        <v>993</v>
      </c>
      <c r="B175" s="7" t="s">
        <v>993</v>
      </c>
    </row>
    <row r="176" spans="1:2" ht="11.25">
      <c r="A176" s="7" t="s">
        <v>993</v>
      </c>
      <c r="B176" s="7" t="s">
        <v>993</v>
      </c>
    </row>
    <row r="177" spans="1:2" ht="11.25">
      <c r="A177" s="7" t="s">
        <v>993</v>
      </c>
      <c r="B177" s="7" t="s">
        <v>993</v>
      </c>
    </row>
    <row r="178" spans="1:2" ht="11.25">
      <c r="A178" s="7" t="s">
        <v>993</v>
      </c>
      <c r="B178" s="7" t="s">
        <v>993</v>
      </c>
    </row>
    <row r="179" spans="1:2" ht="11.25">
      <c r="A179" s="7" t="s">
        <v>993</v>
      </c>
      <c r="B179" s="7" t="s">
        <v>993</v>
      </c>
    </row>
    <row r="180" spans="1:2" ht="11.25">
      <c r="A180" s="7" t="s">
        <v>993</v>
      </c>
      <c r="B180" s="7" t="s">
        <v>993</v>
      </c>
    </row>
    <row r="181" spans="1:2" ht="11.25">
      <c r="A181" s="7" t="s">
        <v>993</v>
      </c>
      <c r="B181" s="7" t="s">
        <v>993</v>
      </c>
    </row>
    <row r="182" spans="1:2" ht="11.25">
      <c r="A182" s="7" t="s">
        <v>993</v>
      </c>
      <c r="B182" s="7" t="s">
        <v>993</v>
      </c>
    </row>
    <row r="183" spans="1:2" ht="11.25">
      <c r="A183" s="7" t="s">
        <v>993</v>
      </c>
      <c r="B183" s="7" t="s">
        <v>993</v>
      </c>
    </row>
    <row r="184" spans="1:2" ht="11.25">
      <c r="A184" s="7" t="s">
        <v>993</v>
      </c>
      <c r="B184" s="7" t="s">
        <v>993</v>
      </c>
    </row>
    <row r="185" spans="1:2" ht="11.25">
      <c r="A185" s="7" t="s">
        <v>993</v>
      </c>
      <c r="B185" s="7" t="s">
        <v>993</v>
      </c>
    </row>
    <row r="186" spans="1:2" ht="11.25">
      <c r="A186" s="7" t="s">
        <v>993</v>
      </c>
      <c r="B186" s="7" t="s">
        <v>993</v>
      </c>
    </row>
    <row r="187" spans="1:2" ht="11.25">
      <c r="A187" s="7" t="s">
        <v>993</v>
      </c>
      <c r="B187" s="7" t="s">
        <v>993</v>
      </c>
    </row>
    <row r="188" spans="1:2" ht="11.25">
      <c r="A188" s="7" t="s">
        <v>993</v>
      </c>
      <c r="B188" s="7" t="s">
        <v>993</v>
      </c>
    </row>
    <row r="189" spans="1:2" ht="11.25">
      <c r="A189" s="7" t="s">
        <v>993</v>
      </c>
      <c r="B189" s="7" t="s">
        <v>993</v>
      </c>
    </row>
    <row r="190" spans="1:2" ht="11.25">
      <c r="A190" s="7" t="s">
        <v>993</v>
      </c>
      <c r="B190" s="7" t="s">
        <v>993</v>
      </c>
    </row>
    <row r="191" spans="1:2" ht="11.25">
      <c r="A191" s="7" t="s">
        <v>993</v>
      </c>
      <c r="B191" s="7" t="s">
        <v>993</v>
      </c>
    </row>
    <row r="192" spans="1:2" ht="11.25">
      <c r="A192" s="7" t="s">
        <v>993</v>
      </c>
      <c r="B192" s="7" t="s">
        <v>993</v>
      </c>
    </row>
    <row r="193" spans="1:2" ht="11.25">
      <c r="A193" s="7" t="s">
        <v>993</v>
      </c>
      <c r="B193" s="7" t="s">
        <v>993</v>
      </c>
    </row>
    <row r="194" spans="1:2" ht="11.25">
      <c r="A194" s="7" t="s">
        <v>993</v>
      </c>
      <c r="B194" s="7" t="s">
        <v>993</v>
      </c>
    </row>
    <row r="195" spans="1:2" ht="11.25">
      <c r="A195" s="7" t="s">
        <v>993</v>
      </c>
      <c r="B195" s="7" t="s">
        <v>993</v>
      </c>
    </row>
    <row r="196" spans="1:2" ht="11.25">
      <c r="A196" s="7" t="s">
        <v>993</v>
      </c>
      <c r="B196" s="7" t="s">
        <v>993</v>
      </c>
    </row>
    <row r="197" spans="1:2" ht="11.25">
      <c r="A197" s="7" t="s">
        <v>993</v>
      </c>
      <c r="B197" s="7" t="s">
        <v>993</v>
      </c>
    </row>
    <row r="198" spans="1:2" ht="11.25">
      <c r="A198" s="7" t="s">
        <v>993</v>
      </c>
      <c r="B198" s="7" t="s">
        <v>993</v>
      </c>
    </row>
    <row r="199" spans="1:2" ht="11.25">
      <c r="A199" s="7" t="s">
        <v>993</v>
      </c>
      <c r="B199" s="7" t="s">
        <v>993</v>
      </c>
    </row>
    <row r="200" spans="1:2" ht="11.25">
      <c r="A200" s="7" t="s">
        <v>993</v>
      </c>
      <c r="B200" s="7" t="s">
        <v>993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M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1" bestFit="1" customWidth="1"/>
    <col min="2" max="2" width="18.7109375" style="4" bestFit="1" customWidth="1"/>
    <col min="3" max="3" width="10.7109375" style="2" bestFit="1" customWidth="1"/>
    <col min="4" max="4" width="5.421875" style="2" bestFit="1" customWidth="1"/>
    <col min="5" max="5" width="11.7109375" style="2" bestFit="1" customWidth="1"/>
    <col min="6" max="8" width="12.28125" style="2" bestFit="1" customWidth="1"/>
    <col min="9" max="9" width="34.421875" style="2" bestFit="1" customWidth="1"/>
    <col min="10" max="10" width="26.28125" style="2" bestFit="1" customWidth="1"/>
    <col min="11" max="16384" width="9.140625" style="2" customWidth="1"/>
  </cols>
  <sheetData>
    <row r="1" spans="1:91" ht="11.25">
      <c r="A1" s="367" t="s">
        <v>139</v>
      </c>
      <c r="B1" s="1" t="s">
        <v>156</v>
      </c>
      <c r="C1" s="1" t="s">
        <v>153</v>
      </c>
      <c r="D1" s="1" t="s">
        <v>154</v>
      </c>
      <c r="E1" s="139" t="s">
        <v>229</v>
      </c>
      <c r="F1" s="3" t="s">
        <v>132</v>
      </c>
      <c r="G1" s="3" t="s">
        <v>134</v>
      </c>
      <c r="H1" s="3" t="s">
        <v>133</v>
      </c>
      <c r="I1" s="86" t="s">
        <v>108</v>
      </c>
      <c r="J1" s="3" t="s">
        <v>975</v>
      </c>
      <c r="CM1" s="12"/>
    </row>
    <row r="2" spans="1:10" ht="12.75">
      <c r="A2" s="367"/>
      <c r="B2" s="4" t="s">
        <v>87</v>
      </c>
      <c r="C2" s="87" t="s">
        <v>155</v>
      </c>
      <c r="D2" s="6">
        <v>2010</v>
      </c>
      <c r="E2" s="148" t="s">
        <v>230</v>
      </c>
      <c r="F2" s="12" t="s">
        <v>96</v>
      </c>
      <c r="G2" s="12" t="s">
        <v>97</v>
      </c>
      <c r="H2" s="12" t="s">
        <v>97</v>
      </c>
      <c r="I2" s="88" t="s">
        <v>109</v>
      </c>
      <c r="J2" s="194" t="s">
        <v>977</v>
      </c>
    </row>
    <row r="3" spans="1:10" ht="12.75">
      <c r="A3" s="84" t="s">
        <v>0</v>
      </c>
      <c r="B3" s="4" t="s">
        <v>88</v>
      </c>
      <c r="C3" s="87" t="s">
        <v>130</v>
      </c>
      <c r="D3" s="6">
        <v>2011</v>
      </c>
      <c r="E3" s="148" t="s">
        <v>231</v>
      </c>
      <c r="F3" s="12" t="s">
        <v>98</v>
      </c>
      <c r="G3" s="12" t="s">
        <v>99</v>
      </c>
      <c r="H3" s="12" t="s">
        <v>99</v>
      </c>
      <c r="I3" s="88" t="s">
        <v>110</v>
      </c>
      <c r="J3" s="194" t="s">
        <v>976</v>
      </c>
    </row>
    <row r="4" spans="1:10" ht="12.75">
      <c r="A4" s="84" t="s">
        <v>175</v>
      </c>
      <c r="C4" s="87" t="s">
        <v>131</v>
      </c>
      <c r="D4" s="6">
        <v>2012</v>
      </c>
      <c r="E4" s="140"/>
      <c r="F4" s="12" t="s">
        <v>160</v>
      </c>
      <c r="G4" s="12" t="s">
        <v>100</v>
      </c>
      <c r="H4" s="12" t="s">
        <v>100</v>
      </c>
      <c r="I4" s="88" t="s">
        <v>111</v>
      </c>
      <c r="J4" s="194" t="s">
        <v>978</v>
      </c>
    </row>
    <row r="5" spans="1:10" ht="12.75">
      <c r="A5" s="84" t="s">
        <v>1</v>
      </c>
      <c r="C5" s="87" t="s">
        <v>148</v>
      </c>
      <c r="D5" s="6">
        <v>2013</v>
      </c>
      <c r="E5" s="141"/>
      <c r="F5" s="12" t="s">
        <v>101</v>
      </c>
      <c r="G5" s="12" t="s">
        <v>102</v>
      </c>
      <c r="H5" s="12" t="s">
        <v>102</v>
      </c>
      <c r="I5" s="88" t="s">
        <v>112</v>
      </c>
      <c r="J5" s="194" t="s">
        <v>979</v>
      </c>
    </row>
    <row r="6" spans="1:9" ht="11.25">
      <c r="A6" s="84" t="s">
        <v>2</v>
      </c>
      <c r="B6" s="1" t="s">
        <v>82</v>
      </c>
      <c r="C6" s="5"/>
      <c r="D6" s="6">
        <v>2014</v>
      </c>
      <c r="E6" s="141"/>
      <c r="F6" s="12" t="s">
        <v>161</v>
      </c>
      <c r="G6" s="12" t="s">
        <v>103</v>
      </c>
      <c r="H6" s="12" t="s">
        <v>103</v>
      </c>
      <c r="I6" s="88" t="s">
        <v>113</v>
      </c>
    </row>
    <row r="7" spans="1:9" ht="11.25">
      <c r="A7" s="84" t="s">
        <v>3</v>
      </c>
      <c r="B7" s="4">
        <v>0</v>
      </c>
      <c r="C7" s="5"/>
      <c r="D7" s="6">
        <v>2015</v>
      </c>
      <c r="F7" s="12" t="s">
        <v>162</v>
      </c>
      <c r="G7" s="12" t="s">
        <v>104</v>
      </c>
      <c r="H7" s="12" t="s">
        <v>104</v>
      </c>
      <c r="I7" s="88" t="s">
        <v>114</v>
      </c>
    </row>
    <row r="8" spans="1:9" ht="11.25">
      <c r="A8" s="84" t="s">
        <v>4</v>
      </c>
      <c r="C8" s="5"/>
      <c r="D8" s="6">
        <v>2016</v>
      </c>
      <c r="F8" s="12" t="s">
        <v>163</v>
      </c>
      <c r="G8" s="12" t="s">
        <v>105</v>
      </c>
      <c r="H8" s="12" t="s">
        <v>105</v>
      </c>
      <c r="I8" s="88" t="s">
        <v>115</v>
      </c>
    </row>
    <row r="9" spans="1:9" ht="11.25">
      <c r="A9" s="84" t="s">
        <v>5</v>
      </c>
      <c r="C9" s="5"/>
      <c r="D9" s="6">
        <v>2017</v>
      </c>
      <c r="F9" s="12" t="s">
        <v>106</v>
      </c>
      <c r="G9" s="12" t="s">
        <v>107</v>
      </c>
      <c r="H9" s="12" t="s">
        <v>107</v>
      </c>
      <c r="I9" s="88" t="s">
        <v>116</v>
      </c>
    </row>
    <row r="10" spans="1:9" ht="11.25">
      <c r="A10" s="84" t="s">
        <v>6</v>
      </c>
      <c r="C10" s="5"/>
      <c r="D10" s="6">
        <v>2018</v>
      </c>
      <c r="F10" s="12" t="s">
        <v>125</v>
      </c>
      <c r="G10" s="12" t="s">
        <v>126</v>
      </c>
      <c r="H10" s="12" t="s">
        <v>126</v>
      </c>
      <c r="I10" s="88" t="s">
        <v>226</v>
      </c>
    </row>
    <row r="11" spans="1:8" ht="11.25">
      <c r="A11" s="84" t="s">
        <v>7</v>
      </c>
      <c r="C11" s="5"/>
      <c r="D11" s="6">
        <v>2019</v>
      </c>
      <c r="F11" s="12" t="s">
        <v>127</v>
      </c>
      <c r="G11" s="12">
        <v>10</v>
      </c>
      <c r="H11" s="12">
        <v>10</v>
      </c>
    </row>
    <row r="12" spans="1:9" ht="11.25">
      <c r="A12" s="84" t="s">
        <v>8</v>
      </c>
      <c r="C12" s="5"/>
      <c r="D12" s="6">
        <v>2020</v>
      </c>
      <c r="F12" s="12" t="s">
        <v>128</v>
      </c>
      <c r="G12" s="12">
        <v>11</v>
      </c>
      <c r="H12" s="12">
        <v>11</v>
      </c>
      <c r="I12" s="86" t="s">
        <v>124</v>
      </c>
    </row>
    <row r="13" spans="1:9" ht="11.25">
      <c r="A13" s="84" t="s">
        <v>9</v>
      </c>
      <c r="C13" s="5"/>
      <c r="D13" s="6"/>
      <c r="F13" s="12" t="s">
        <v>129</v>
      </c>
      <c r="G13" s="12">
        <v>12</v>
      </c>
      <c r="H13" s="12">
        <v>12</v>
      </c>
      <c r="I13" s="88" t="s">
        <v>109</v>
      </c>
    </row>
    <row r="14" spans="1:9" ht="11.25">
      <c r="A14" s="84" t="s">
        <v>10</v>
      </c>
      <c r="C14" s="5"/>
      <c r="D14" s="6"/>
      <c r="F14" s="12"/>
      <c r="G14" s="12"/>
      <c r="H14" s="12">
        <v>13</v>
      </c>
      <c r="I14" s="88" t="s">
        <v>110</v>
      </c>
    </row>
    <row r="15" spans="1:9" ht="11.25">
      <c r="A15" s="84" t="s">
        <v>78</v>
      </c>
      <c r="C15" s="5"/>
      <c r="D15" s="6"/>
      <c r="F15" s="12"/>
      <c r="G15" s="12"/>
      <c r="H15" s="12">
        <v>14</v>
      </c>
      <c r="I15" s="88" t="s">
        <v>111</v>
      </c>
    </row>
    <row r="16" spans="1:9" ht="11.25">
      <c r="A16" s="84" t="s">
        <v>11</v>
      </c>
      <c r="C16" s="5"/>
      <c r="D16" s="6"/>
      <c r="F16" s="12"/>
      <c r="G16" s="12"/>
      <c r="H16" s="12">
        <v>15</v>
      </c>
      <c r="I16" s="88" t="s">
        <v>112</v>
      </c>
    </row>
    <row r="17" spans="1:9" ht="11.25">
      <c r="A17" s="84" t="s">
        <v>12</v>
      </c>
      <c r="F17" s="12"/>
      <c r="G17" s="12"/>
      <c r="H17" s="12">
        <v>16</v>
      </c>
      <c r="I17" s="88" t="s">
        <v>113</v>
      </c>
    </row>
    <row r="18" spans="1:8" ht="11.25">
      <c r="A18" s="84" t="s">
        <v>13</v>
      </c>
      <c r="F18" s="12"/>
      <c r="G18" s="12"/>
      <c r="H18" s="12">
        <v>17</v>
      </c>
    </row>
    <row r="19" spans="1:8" ht="11.25">
      <c r="A19" s="84" t="s">
        <v>14</v>
      </c>
      <c r="F19" s="12"/>
      <c r="G19" s="12"/>
      <c r="H19" s="12">
        <v>18</v>
      </c>
    </row>
    <row r="20" spans="1:8" ht="11.25">
      <c r="A20" s="84" t="s">
        <v>15</v>
      </c>
      <c r="F20" s="12"/>
      <c r="G20" s="12"/>
      <c r="H20" s="12">
        <v>19</v>
      </c>
    </row>
    <row r="21" spans="1:8" ht="11.25">
      <c r="A21" s="84" t="s">
        <v>16</v>
      </c>
      <c r="F21" s="12"/>
      <c r="G21" s="12"/>
      <c r="H21" s="12">
        <v>20</v>
      </c>
    </row>
    <row r="22" spans="1:8" ht="11.25">
      <c r="A22" s="84" t="s">
        <v>17</v>
      </c>
      <c r="F22" s="12"/>
      <c r="G22" s="12"/>
      <c r="H22" s="12">
        <v>21</v>
      </c>
    </row>
    <row r="23" spans="1:8" ht="11.25">
      <c r="A23" s="84" t="s">
        <v>18</v>
      </c>
      <c r="D23" s="6"/>
      <c r="F23" s="12"/>
      <c r="G23" s="12"/>
      <c r="H23" s="12">
        <v>22</v>
      </c>
    </row>
    <row r="24" spans="1:8" ht="11.25">
      <c r="A24" s="84" t="s">
        <v>19</v>
      </c>
      <c r="B24" s="2"/>
      <c r="D24" s="6"/>
      <c r="F24" s="12"/>
      <c r="G24" s="12"/>
      <c r="H24" s="12">
        <v>23</v>
      </c>
    </row>
    <row r="25" spans="1:8" ht="11.25">
      <c r="A25" s="84" t="s">
        <v>20</v>
      </c>
      <c r="D25" s="6"/>
      <c r="F25" s="12"/>
      <c r="G25" s="12"/>
      <c r="H25" s="12">
        <v>24</v>
      </c>
    </row>
    <row r="26" spans="1:8" ht="11.25">
      <c r="A26" s="84" t="s">
        <v>21</v>
      </c>
      <c r="D26" s="6"/>
      <c r="F26" s="12"/>
      <c r="G26" s="12"/>
      <c r="H26" s="12">
        <v>25</v>
      </c>
    </row>
    <row r="27" spans="1:8" ht="11.25">
      <c r="A27" s="84" t="s">
        <v>22</v>
      </c>
      <c r="D27" s="6"/>
      <c r="F27" s="12"/>
      <c r="G27" s="12"/>
      <c r="H27" s="12">
        <v>26</v>
      </c>
    </row>
    <row r="28" spans="1:8" ht="11.25">
      <c r="A28" s="84" t="s">
        <v>123</v>
      </c>
      <c r="F28" s="12"/>
      <c r="G28" s="12"/>
      <c r="H28" s="12">
        <v>27</v>
      </c>
    </row>
    <row r="29" spans="1:8" ht="11.25">
      <c r="A29" s="84" t="s">
        <v>23</v>
      </c>
      <c r="F29" s="12"/>
      <c r="G29" s="12"/>
      <c r="H29" s="12">
        <v>28</v>
      </c>
    </row>
    <row r="30" spans="1:8" ht="11.25">
      <c r="A30" s="84" t="s">
        <v>24</v>
      </c>
      <c r="F30" s="12"/>
      <c r="G30" s="12"/>
      <c r="H30" s="12">
        <v>29</v>
      </c>
    </row>
    <row r="31" spans="1:8" ht="11.25">
      <c r="A31" s="84" t="s">
        <v>25</v>
      </c>
      <c r="F31" s="12"/>
      <c r="G31" s="12"/>
      <c r="H31" s="12">
        <v>30</v>
      </c>
    </row>
    <row r="32" spans="1:8" ht="11.25">
      <c r="A32" s="84" t="s">
        <v>26</v>
      </c>
      <c r="F32" s="12"/>
      <c r="G32" s="12"/>
      <c r="H32" s="12">
        <v>31</v>
      </c>
    </row>
    <row r="33" ht="11.25">
      <c r="A33" s="84" t="s">
        <v>27</v>
      </c>
    </row>
    <row r="34" ht="11.25">
      <c r="A34" s="84" t="s">
        <v>28</v>
      </c>
    </row>
    <row r="35" ht="11.25">
      <c r="A35" s="84" t="s">
        <v>29</v>
      </c>
    </row>
    <row r="36" ht="11.25">
      <c r="A36" s="84" t="s">
        <v>30</v>
      </c>
    </row>
    <row r="37" ht="11.25">
      <c r="A37" s="84" t="s">
        <v>31</v>
      </c>
    </row>
    <row r="38" ht="11.25">
      <c r="A38" s="84" t="s">
        <v>32</v>
      </c>
    </row>
    <row r="39" ht="11.25">
      <c r="A39" s="84" t="s">
        <v>33</v>
      </c>
    </row>
    <row r="40" ht="11.25">
      <c r="A40" s="84" t="s">
        <v>34</v>
      </c>
    </row>
    <row r="41" ht="11.25">
      <c r="A41" s="84" t="s">
        <v>35</v>
      </c>
    </row>
    <row r="42" ht="11.25">
      <c r="A42" s="84" t="s">
        <v>36</v>
      </c>
    </row>
    <row r="43" ht="11.25">
      <c r="A43" s="84" t="s">
        <v>37</v>
      </c>
    </row>
    <row r="44" ht="11.25">
      <c r="A44" s="84" t="s">
        <v>38</v>
      </c>
    </row>
    <row r="45" ht="11.25">
      <c r="A45" s="84" t="s">
        <v>39</v>
      </c>
    </row>
    <row r="46" ht="11.25">
      <c r="A46" s="84" t="s">
        <v>40</v>
      </c>
    </row>
    <row r="47" ht="11.25">
      <c r="A47" s="84" t="s">
        <v>41</v>
      </c>
    </row>
    <row r="48" ht="11.25">
      <c r="A48" s="84" t="s">
        <v>42</v>
      </c>
    </row>
    <row r="49" ht="11.25">
      <c r="A49" s="84" t="s">
        <v>43</v>
      </c>
    </row>
    <row r="50" ht="11.25">
      <c r="A50" s="84" t="s">
        <v>44</v>
      </c>
    </row>
    <row r="51" ht="11.25">
      <c r="A51" s="84" t="s">
        <v>45</v>
      </c>
    </row>
    <row r="52" ht="11.25">
      <c r="A52" s="84" t="s">
        <v>46</v>
      </c>
    </row>
    <row r="53" ht="11.25">
      <c r="A53" s="84" t="s">
        <v>47</v>
      </c>
    </row>
    <row r="54" ht="11.25">
      <c r="A54" s="84" t="s">
        <v>48</v>
      </c>
    </row>
    <row r="55" ht="11.25">
      <c r="A55" s="84" t="s">
        <v>49</v>
      </c>
    </row>
    <row r="56" ht="11.25">
      <c r="A56" s="84" t="s">
        <v>50</v>
      </c>
    </row>
    <row r="57" ht="11.25">
      <c r="A57" s="84" t="s">
        <v>51</v>
      </c>
    </row>
    <row r="58" ht="11.25">
      <c r="A58" s="84" t="s">
        <v>52</v>
      </c>
    </row>
    <row r="59" ht="11.25">
      <c r="A59" s="84" t="s">
        <v>53</v>
      </c>
    </row>
    <row r="60" ht="11.25">
      <c r="A60" s="84" t="s">
        <v>54</v>
      </c>
    </row>
    <row r="61" ht="11.25">
      <c r="A61" s="84" t="s">
        <v>55</v>
      </c>
    </row>
    <row r="62" ht="11.25">
      <c r="A62" s="84" t="s">
        <v>56</v>
      </c>
    </row>
    <row r="63" ht="11.25">
      <c r="A63" s="84" t="s">
        <v>57</v>
      </c>
    </row>
    <row r="64" ht="11.25">
      <c r="A64" s="84" t="s">
        <v>58</v>
      </c>
    </row>
    <row r="65" ht="11.25">
      <c r="A65" s="84" t="s">
        <v>59</v>
      </c>
    </row>
    <row r="66" ht="11.25">
      <c r="A66" s="84" t="s">
        <v>60</v>
      </c>
    </row>
    <row r="67" ht="11.25">
      <c r="A67" s="84" t="s">
        <v>61</v>
      </c>
    </row>
    <row r="68" ht="11.25">
      <c r="A68" s="84" t="s">
        <v>62</v>
      </c>
    </row>
    <row r="69" ht="11.25">
      <c r="A69" s="84" t="s">
        <v>63</v>
      </c>
    </row>
    <row r="70" ht="11.25">
      <c r="A70" s="84" t="s">
        <v>64</v>
      </c>
    </row>
    <row r="71" ht="11.25">
      <c r="A71" s="84" t="s">
        <v>65</v>
      </c>
    </row>
    <row r="72" ht="11.25">
      <c r="A72" s="84" t="s">
        <v>66</v>
      </c>
    </row>
    <row r="73" ht="11.25">
      <c r="A73" s="84" t="s">
        <v>67</v>
      </c>
    </row>
    <row r="74" ht="11.25">
      <c r="A74" s="84" t="s">
        <v>68</v>
      </c>
    </row>
    <row r="75" ht="11.25">
      <c r="A75" s="84" t="s">
        <v>69</v>
      </c>
    </row>
    <row r="76" ht="11.25">
      <c r="A76" s="84" t="s">
        <v>140</v>
      </c>
    </row>
    <row r="77" ht="11.25">
      <c r="A77" s="84" t="s">
        <v>70</v>
      </c>
    </row>
    <row r="78" ht="11.25">
      <c r="A78" s="84" t="s">
        <v>71</v>
      </c>
    </row>
    <row r="79" ht="11.25">
      <c r="A79" s="84" t="s">
        <v>72</v>
      </c>
    </row>
    <row r="80" ht="11.25">
      <c r="A80" s="84" t="s">
        <v>141</v>
      </c>
    </row>
    <row r="81" ht="11.25">
      <c r="A81" s="84" t="s">
        <v>73</v>
      </c>
    </row>
    <row r="82" ht="11.25">
      <c r="A82" s="84" t="s">
        <v>74</v>
      </c>
    </row>
    <row r="83" ht="11.25">
      <c r="A83" s="84" t="s">
        <v>75</v>
      </c>
    </row>
    <row r="84" ht="11.25">
      <c r="A84" s="84" t="s">
        <v>76</v>
      </c>
    </row>
    <row r="85" ht="11.25">
      <c r="A85" s="84" t="s">
        <v>89</v>
      </c>
    </row>
    <row r="86" ht="11.25">
      <c r="A86" s="84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5" customWidth="1"/>
    <col min="2" max="2" width="20.28125" style="45" customWidth="1"/>
    <col min="3" max="16384" width="9.140625" style="45" customWidth="1"/>
  </cols>
  <sheetData>
    <row r="1" spans="1:8" ht="11.25">
      <c r="A1" s="45" t="s">
        <v>79</v>
      </c>
      <c r="B1" s="45" t="s">
        <v>143</v>
      </c>
      <c r="C1" s="45" t="s">
        <v>144</v>
      </c>
      <c r="D1" s="45" t="s">
        <v>85</v>
      </c>
      <c r="E1" s="45" t="s">
        <v>145</v>
      </c>
      <c r="F1" s="45" t="s">
        <v>146</v>
      </c>
      <c r="G1" s="45" t="s">
        <v>147</v>
      </c>
      <c r="H1" s="45" t="s">
        <v>86</v>
      </c>
    </row>
    <row r="2" spans="1:8" ht="11.25">
      <c r="A2" s="45">
        <v>1</v>
      </c>
      <c r="B2" s="45" t="s">
        <v>321</v>
      </c>
      <c r="C2" s="45" t="s">
        <v>323</v>
      </c>
      <c r="D2" s="45" t="s">
        <v>324</v>
      </c>
      <c r="E2" s="45" t="s">
        <v>994</v>
      </c>
      <c r="F2" s="45" t="s">
        <v>995</v>
      </c>
      <c r="G2" s="45" t="s">
        <v>996</v>
      </c>
      <c r="H2" s="45" t="s">
        <v>997</v>
      </c>
    </row>
    <row r="3" spans="1:8" ht="11.25">
      <c r="A3" s="45">
        <v>2</v>
      </c>
      <c r="B3" s="45" t="s">
        <v>386</v>
      </c>
      <c r="C3" s="45" t="s">
        <v>402</v>
      </c>
      <c r="D3" s="45" t="s">
        <v>403</v>
      </c>
      <c r="E3" s="45" t="s">
        <v>998</v>
      </c>
      <c r="F3" s="45" t="s">
        <v>999</v>
      </c>
      <c r="G3" s="45" t="s">
        <v>1000</v>
      </c>
      <c r="H3" s="45" t="s">
        <v>997</v>
      </c>
    </row>
    <row r="4" spans="1:8" ht="11.25">
      <c r="A4" s="45">
        <v>3</v>
      </c>
      <c r="B4" s="45" t="s">
        <v>426</v>
      </c>
      <c r="C4" s="45" t="s">
        <v>426</v>
      </c>
      <c r="D4" s="45" t="s">
        <v>427</v>
      </c>
      <c r="E4" s="45" t="s">
        <v>1001</v>
      </c>
      <c r="F4" s="45" t="s">
        <v>1002</v>
      </c>
      <c r="G4" s="45" t="s">
        <v>1003</v>
      </c>
      <c r="H4" s="45" t="s">
        <v>997</v>
      </c>
    </row>
    <row r="5" spans="1:8" ht="11.25">
      <c r="A5" s="45">
        <v>4</v>
      </c>
      <c r="B5" s="45" t="s">
        <v>428</v>
      </c>
      <c r="C5" s="45" t="s">
        <v>428</v>
      </c>
      <c r="D5" s="45" t="s">
        <v>429</v>
      </c>
      <c r="E5" s="45" t="s">
        <v>1004</v>
      </c>
      <c r="F5" s="45" t="s">
        <v>1005</v>
      </c>
      <c r="G5" s="45" t="s">
        <v>1006</v>
      </c>
      <c r="H5" s="45" t="s">
        <v>997</v>
      </c>
    </row>
    <row r="6" spans="1:8" ht="11.25">
      <c r="A6" s="45">
        <v>5</v>
      </c>
      <c r="B6" s="45" t="s">
        <v>428</v>
      </c>
      <c r="C6" s="45" t="s">
        <v>428</v>
      </c>
      <c r="D6" s="45" t="s">
        <v>429</v>
      </c>
      <c r="E6" s="45" t="s">
        <v>1007</v>
      </c>
      <c r="F6" s="45" t="s">
        <v>1008</v>
      </c>
      <c r="G6" s="45" t="s">
        <v>1006</v>
      </c>
      <c r="H6" s="45" t="s">
        <v>997</v>
      </c>
    </row>
    <row r="7" spans="1:8" ht="11.25">
      <c r="A7" s="45">
        <v>6</v>
      </c>
      <c r="B7" s="45" t="s">
        <v>430</v>
      </c>
      <c r="C7" s="45" t="s">
        <v>430</v>
      </c>
      <c r="D7" s="45" t="s">
        <v>431</v>
      </c>
      <c r="E7" s="45" t="s">
        <v>1009</v>
      </c>
      <c r="F7" s="45" t="s">
        <v>1010</v>
      </c>
      <c r="G7" s="45" t="s">
        <v>1011</v>
      </c>
      <c r="H7" s="45" t="s">
        <v>997</v>
      </c>
    </row>
    <row r="8" spans="1:8" ht="11.25">
      <c r="A8" s="45">
        <v>7</v>
      </c>
      <c r="B8" s="45" t="s">
        <v>430</v>
      </c>
      <c r="C8" s="45" t="s">
        <v>430</v>
      </c>
      <c r="D8" s="45" t="s">
        <v>431</v>
      </c>
      <c r="E8" s="45" t="s">
        <v>1012</v>
      </c>
      <c r="F8" s="45" t="s">
        <v>1013</v>
      </c>
      <c r="G8" s="45" t="s">
        <v>1011</v>
      </c>
      <c r="H8" s="45" t="s">
        <v>997</v>
      </c>
    </row>
    <row r="9" spans="1:8" ht="11.25">
      <c r="A9" s="45">
        <v>8</v>
      </c>
      <c r="B9" s="45" t="s">
        <v>430</v>
      </c>
      <c r="C9" s="45" t="s">
        <v>430</v>
      </c>
      <c r="D9" s="45" t="s">
        <v>431</v>
      </c>
      <c r="E9" s="45" t="s">
        <v>1014</v>
      </c>
      <c r="F9" s="45" t="s">
        <v>1015</v>
      </c>
      <c r="G9" s="45" t="s">
        <v>1016</v>
      </c>
      <c r="H9" s="45" t="s">
        <v>1017</v>
      </c>
    </row>
    <row r="10" spans="1:8" ht="11.25">
      <c r="A10" s="45">
        <v>9</v>
      </c>
      <c r="B10" s="45" t="s">
        <v>430</v>
      </c>
      <c r="C10" s="45" t="s">
        <v>430</v>
      </c>
      <c r="D10" s="45" t="s">
        <v>431</v>
      </c>
      <c r="E10" s="45" t="s">
        <v>1018</v>
      </c>
      <c r="F10" s="45" t="s">
        <v>1019</v>
      </c>
      <c r="G10" s="45" t="s">
        <v>1011</v>
      </c>
      <c r="H10" s="45" t="s">
        <v>1020</v>
      </c>
    </row>
    <row r="11" spans="1:8" ht="11.25">
      <c r="A11" s="45">
        <v>10</v>
      </c>
      <c r="B11" s="45" t="s">
        <v>430</v>
      </c>
      <c r="C11" s="45" t="s">
        <v>430</v>
      </c>
      <c r="D11" s="45" t="s">
        <v>431</v>
      </c>
      <c r="E11" s="45" t="s">
        <v>1018</v>
      </c>
      <c r="F11" s="45" t="s">
        <v>1019</v>
      </c>
      <c r="G11" s="45" t="s">
        <v>1011</v>
      </c>
      <c r="H11" s="45" t="s">
        <v>997</v>
      </c>
    </row>
    <row r="12" spans="1:8" ht="11.25">
      <c r="A12" s="45">
        <v>11</v>
      </c>
      <c r="B12" s="45" t="s">
        <v>430</v>
      </c>
      <c r="C12" s="45" t="s">
        <v>430</v>
      </c>
      <c r="D12" s="45" t="s">
        <v>431</v>
      </c>
      <c r="E12" s="45" t="s">
        <v>1021</v>
      </c>
      <c r="F12" s="45" t="s">
        <v>1022</v>
      </c>
      <c r="G12" s="45" t="s">
        <v>1023</v>
      </c>
      <c r="H12" s="45" t="s">
        <v>1017</v>
      </c>
    </row>
    <row r="13" spans="1:8" ht="11.25">
      <c r="A13" s="45">
        <v>12</v>
      </c>
      <c r="B13" s="45" t="s">
        <v>432</v>
      </c>
      <c r="C13" s="45" t="s">
        <v>432</v>
      </c>
      <c r="D13" s="45" t="s">
        <v>433</v>
      </c>
      <c r="E13" s="45" t="s">
        <v>1024</v>
      </c>
      <c r="F13" s="45" t="s">
        <v>1025</v>
      </c>
      <c r="G13" s="45" t="s">
        <v>1026</v>
      </c>
      <c r="H13" s="45" t="s">
        <v>997</v>
      </c>
    </row>
    <row r="14" spans="1:8" ht="11.25">
      <c r="A14" s="45">
        <v>13</v>
      </c>
      <c r="B14" s="45" t="s">
        <v>432</v>
      </c>
      <c r="C14" s="45" t="s">
        <v>432</v>
      </c>
      <c r="D14" s="45" t="s">
        <v>433</v>
      </c>
      <c r="E14" s="45" t="s">
        <v>1027</v>
      </c>
      <c r="F14" s="45" t="s">
        <v>1028</v>
      </c>
      <c r="G14" s="45" t="s">
        <v>1029</v>
      </c>
      <c r="H14" s="45" t="s">
        <v>997</v>
      </c>
    </row>
    <row r="15" spans="1:8" ht="11.25">
      <c r="A15" s="45">
        <v>14</v>
      </c>
      <c r="B15" s="45" t="s">
        <v>432</v>
      </c>
      <c r="C15" s="45" t="s">
        <v>432</v>
      </c>
      <c r="D15" s="45" t="s">
        <v>433</v>
      </c>
      <c r="E15" s="45" t="s">
        <v>1030</v>
      </c>
      <c r="F15" s="45" t="s">
        <v>1031</v>
      </c>
      <c r="G15" s="45" t="s">
        <v>1032</v>
      </c>
      <c r="H15" s="45" t="s">
        <v>997</v>
      </c>
    </row>
    <row r="16" spans="1:8" ht="11.25">
      <c r="A16" s="45">
        <v>15</v>
      </c>
      <c r="B16" s="45" t="s">
        <v>432</v>
      </c>
      <c r="C16" s="45" t="s">
        <v>432</v>
      </c>
      <c r="D16" s="45" t="s">
        <v>433</v>
      </c>
      <c r="E16" s="45" t="s">
        <v>1033</v>
      </c>
      <c r="F16" s="45" t="s">
        <v>1034</v>
      </c>
      <c r="G16" s="45" t="s">
        <v>1035</v>
      </c>
      <c r="H16" s="45" t="s">
        <v>997</v>
      </c>
    </row>
    <row r="17" spans="1:8" ht="11.25">
      <c r="A17" s="45">
        <v>16</v>
      </c>
      <c r="B17" s="45" t="s">
        <v>432</v>
      </c>
      <c r="C17" s="45" t="s">
        <v>432</v>
      </c>
      <c r="D17" s="45" t="s">
        <v>433</v>
      </c>
      <c r="E17" s="45" t="s">
        <v>1036</v>
      </c>
      <c r="F17" s="45" t="s">
        <v>1037</v>
      </c>
      <c r="G17" s="45" t="s">
        <v>1038</v>
      </c>
      <c r="H17" s="45" t="s">
        <v>997</v>
      </c>
    </row>
    <row r="18" spans="1:8" ht="11.25">
      <c r="A18" s="45">
        <v>17</v>
      </c>
      <c r="B18" s="45" t="s">
        <v>432</v>
      </c>
      <c r="C18" s="45" t="s">
        <v>432</v>
      </c>
      <c r="D18" s="45" t="s">
        <v>433</v>
      </c>
      <c r="E18" s="45" t="s">
        <v>1039</v>
      </c>
      <c r="F18" s="45" t="s">
        <v>1015</v>
      </c>
      <c r="G18" s="45" t="s">
        <v>1040</v>
      </c>
      <c r="H18" s="45" t="s">
        <v>1017</v>
      </c>
    </row>
    <row r="19" spans="1:8" ht="11.25">
      <c r="A19" s="45">
        <v>18</v>
      </c>
      <c r="B19" s="45" t="s">
        <v>432</v>
      </c>
      <c r="C19" s="45" t="s">
        <v>432</v>
      </c>
      <c r="D19" s="45" t="s">
        <v>433</v>
      </c>
      <c r="E19" s="45" t="s">
        <v>1014</v>
      </c>
      <c r="F19" s="45" t="s">
        <v>1015</v>
      </c>
      <c r="G19" s="45" t="s">
        <v>1016</v>
      </c>
      <c r="H19" s="45" t="s">
        <v>1017</v>
      </c>
    </row>
    <row r="20" spans="1:8" ht="11.25">
      <c r="A20" s="45">
        <v>19</v>
      </c>
      <c r="B20" s="45" t="s">
        <v>432</v>
      </c>
      <c r="C20" s="45" t="s">
        <v>432</v>
      </c>
      <c r="D20" s="45" t="s">
        <v>433</v>
      </c>
      <c r="E20" s="45" t="s">
        <v>1041</v>
      </c>
      <c r="F20" s="45" t="s">
        <v>1042</v>
      </c>
      <c r="G20" s="45" t="s">
        <v>1029</v>
      </c>
      <c r="H20" s="45" t="s">
        <v>997</v>
      </c>
    </row>
    <row r="21" spans="1:8" ht="11.25">
      <c r="A21" s="45">
        <v>20</v>
      </c>
      <c r="B21" s="45" t="s">
        <v>432</v>
      </c>
      <c r="C21" s="45" t="s">
        <v>432</v>
      </c>
      <c r="D21" s="45" t="s">
        <v>433</v>
      </c>
      <c r="E21" s="45" t="s">
        <v>1043</v>
      </c>
      <c r="F21" s="45" t="s">
        <v>1044</v>
      </c>
      <c r="G21" s="45" t="s">
        <v>1026</v>
      </c>
      <c r="H21" s="45" t="s">
        <v>1020</v>
      </c>
    </row>
    <row r="22" spans="1:8" ht="11.25">
      <c r="A22" s="45">
        <v>21</v>
      </c>
      <c r="B22" s="45" t="s">
        <v>432</v>
      </c>
      <c r="C22" s="45" t="s">
        <v>432</v>
      </c>
      <c r="D22" s="45" t="s">
        <v>433</v>
      </c>
      <c r="E22" s="45" t="s">
        <v>1045</v>
      </c>
      <c r="F22" s="45" t="s">
        <v>1046</v>
      </c>
      <c r="G22" s="45" t="s">
        <v>1029</v>
      </c>
      <c r="H22" s="45" t="s">
        <v>997</v>
      </c>
    </row>
    <row r="23" spans="1:8" ht="11.25">
      <c r="A23" s="45">
        <v>22</v>
      </c>
      <c r="B23" s="45" t="s">
        <v>432</v>
      </c>
      <c r="C23" s="45" t="s">
        <v>432</v>
      </c>
      <c r="D23" s="45" t="s">
        <v>433</v>
      </c>
      <c r="E23" s="45" t="s">
        <v>1047</v>
      </c>
      <c r="F23" s="45" t="s">
        <v>1048</v>
      </c>
      <c r="G23" s="45" t="s">
        <v>1029</v>
      </c>
      <c r="H23" s="45" t="s">
        <v>997</v>
      </c>
    </row>
    <row r="24" spans="1:8" ht="11.25">
      <c r="A24" s="45">
        <v>23</v>
      </c>
      <c r="B24" s="45" t="s">
        <v>432</v>
      </c>
      <c r="C24" s="45" t="s">
        <v>432</v>
      </c>
      <c r="D24" s="45" t="s">
        <v>433</v>
      </c>
      <c r="E24" s="45" t="s">
        <v>1049</v>
      </c>
      <c r="F24" s="45" t="s">
        <v>1050</v>
      </c>
      <c r="G24" s="45" t="s">
        <v>1026</v>
      </c>
      <c r="H24" s="45" t="s">
        <v>997</v>
      </c>
    </row>
    <row r="25" spans="1:8" ht="11.25">
      <c r="A25" s="45">
        <v>24</v>
      </c>
      <c r="B25" s="45" t="s">
        <v>432</v>
      </c>
      <c r="C25" s="45" t="s">
        <v>432</v>
      </c>
      <c r="D25" s="45" t="s">
        <v>433</v>
      </c>
      <c r="E25" s="45" t="s">
        <v>1051</v>
      </c>
      <c r="F25" s="45" t="s">
        <v>1052</v>
      </c>
      <c r="G25" s="45" t="s">
        <v>1029</v>
      </c>
      <c r="H25" s="45" t="s">
        <v>997</v>
      </c>
    </row>
    <row r="26" spans="1:8" ht="11.25">
      <c r="A26" s="45">
        <v>25</v>
      </c>
      <c r="B26" s="45" t="s">
        <v>432</v>
      </c>
      <c r="C26" s="45" t="s">
        <v>432</v>
      </c>
      <c r="D26" s="45" t="s">
        <v>433</v>
      </c>
      <c r="E26" s="45" t="s">
        <v>1053</v>
      </c>
      <c r="F26" s="45" t="s">
        <v>1054</v>
      </c>
      <c r="G26" s="45" t="s">
        <v>1029</v>
      </c>
      <c r="H26" s="45" t="s">
        <v>1020</v>
      </c>
    </row>
    <row r="27" spans="1:8" ht="11.25">
      <c r="A27" s="45">
        <v>26</v>
      </c>
      <c r="B27" s="45" t="s">
        <v>432</v>
      </c>
      <c r="C27" s="45" t="s">
        <v>432</v>
      </c>
      <c r="D27" s="45" t="s">
        <v>433</v>
      </c>
      <c r="E27" s="45" t="s">
        <v>1055</v>
      </c>
      <c r="F27" s="45" t="s">
        <v>1056</v>
      </c>
      <c r="G27" s="45" t="s">
        <v>1029</v>
      </c>
      <c r="H27" s="45" t="s">
        <v>997</v>
      </c>
    </row>
    <row r="28" spans="1:8" ht="11.25">
      <c r="A28" s="45">
        <v>27</v>
      </c>
      <c r="B28" s="45" t="s">
        <v>432</v>
      </c>
      <c r="C28" s="45" t="s">
        <v>432</v>
      </c>
      <c r="D28" s="45" t="s">
        <v>433</v>
      </c>
      <c r="E28" s="45" t="s">
        <v>1057</v>
      </c>
      <c r="F28" s="45" t="s">
        <v>1058</v>
      </c>
      <c r="G28" s="45" t="s">
        <v>1029</v>
      </c>
      <c r="H28" s="45" t="s">
        <v>997</v>
      </c>
    </row>
    <row r="29" spans="1:8" ht="11.25">
      <c r="A29" s="45">
        <v>28</v>
      </c>
      <c r="B29" s="45" t="s">
        <v>432</v>
      </c>
      <c r="C29" s="45" t="s">
        <v>432</v>
      </c>
      <c r="D29" s="45" t="s">
        <v>433</v>
      </c>
      <c r="E29" s="45" t="s">
        <v>1059</v>
      </c>
      <c r="F29" s="45" t="s">
        <v>1060</v>
      </c>
      <c r="G29" s="45" t="s">
        <v>1029</v>
      </c>
      <c r="H29" s="45" t="s">
        <v>997</v>
      </c>
    </row>
    <row r="30" spans="1:8" ht="11.25">
      <c r="A30" s="45">
        <v>29</v>
      </c>
      <c r="B30" s="45" t="s">
        <v>432</v>
      </c>
      <c r="C30" s="45" t="s">
        <v>432</v>
      </c>
      <c r="D30" s="45" t="s">
        <v>433</v>
      </c>
      <c r="E30" s="45" t="s">
        <v>1061</v>
      </c>
      <c r="F30" s="45" t="s">
        <v>1062</v>
      </c>
      <c r="G30" s="45" t="s">
        <v>1029</v>
      </c>
      <c r="H30" s="45" t="s">
        <v>997</v>
      </c>
    </row>
    <row r="31" spans="1:8" ht="11.25">
      <c r="A31" s="45">
        <v>30</v>
      </c>
      <c r="B31" s="45" t="s">
        <v>432</v>
      </c>
      <c r="C31" s="45" t="s">
        <v>432</v>
      </c>
      <c r="D31" s="45" t="s">
        <v>433</v>
      </c>
      <c r="E31" s="45" t="s">
        <v>1063</v>
      </c>
      <c r="F31" s="45" t="s">
        <v>1064</v>
      </c>
      <c r="G31" s="45" t="s">
        <v>1029</v>
      </c>
      <c r="H31" s="45" t="s">
        <v>997</v>
      </c>
    </row>
    <row r="32" spans="1:8" ht="11.25">
      <c r="A32" s="45">
        <v>31</v>
      </c>
      <c r="B32" s="45" t="s">
        <v>432</v>
      </c>
      <c r="C32" s="45" t="s">
        <v>432</v>
      </c>
      <c r="D32" s="45" t="s">
        <v>433</v>
      </c>
      <c r="E32" s="45" t="s">
        <v>1065</v>
      </c>
      <c r="F32" s="45" t="s">
        <v>1066</v>
      </c>
      <c r="G32" s="45" t="s">
        <v>1029</v>
      </c>
      <c r="H32" s="45" t="s">
        <v>997</v>
      </c>
    </row>
    <row r="33" spans="1:8" ht="11.25">
      <c r="A33" s="45">
        <v>32</v>
      </c>
      <c r="B33" s="45" t="s">
        <v>432</v>
      </c>
      <c r="C33" s="45" t="s">
        <v>432</v>
      </c>
      <c r="D33" s="45" t="s">
        <v>433</v>
      </c>
      <c r="E33" s="45" t="s">
        <v>1067</v>
      </c>
      <c r="F33" s="45" t="s">
        <v>1068</v>
      </c>
      <c r="G33" s="45" t="s">
        <v>1040</v>
      </c>
      <c r="H33" s="45" t="s">
        <v>997</v>
      </c>
    </row>
    <row r="34" spans="1:8" ht="11.25">
      <c r="A34" s="45">
        <v>33</v>
      </c>
      <c r="B34" s="45" t="s">
        <v>432</v>
      </c>
      <c r="C34" s="45" t="s">
        <v>432</v>
      </c>
      <c r="D34" s="45" t="s">
        <v>433</v>
      </c>
      <c r="E34" s="45" t="s">
        <v>1069</v>
      </c>
      <c r="F34" s="45" t="s">
        <v>1070</v>
      </c>
      <c r="G34" s="45" t="s">
        <v>1071</v>
      </c>
      <c r="H34" s="45" t="s">
        <v>997</v>
      </c>
    </row>
    <row r="35" spans="1:8" ht="11.25">
      <c r="A35" s="45">
        <v>34</v>
      </c>
      <c r="B35" s="45" t="s">
        <v>432</v>
      </c>
      <c r="C35" s="45" t="s">
        <v>432</v>
      </c>
      <c r="D35" s="45" t="s">
        <v>433</v>
      </c>
      <c r="E35" s="45" t="s">
        <v>1072</v>
      </c>
      <c r="F35" s="45" t="s">
        <v>1073</v>
      </c>
      <c r="G35" s="45" t="s">
        <v>1074</v>
      </c>
      <c r="H35" s="45" t="s">
        <v>997</v>
      </c>
    </row>
    <row r="36" spans="1:8" ht="11.25">
      <c r="A36" s="45">
        <v>35</v>
      </c>
      <c r="B36" s="45" t="s">
        <v>434</v>
      </c>
      <c r="C36" s="45" t="s">
        <v>434</v>
      </c>
      <c r="D36" s="45" t="s">
        <v>435</v>
      </c>
      <c r="E36" s="45" t="s">
        <v>1075</v>
      </c>
      <c r="F36" s="45" t="s">
        <v>1076</v>
      </c>
      <c r="G36" s="45" t="s">
        <v>1077</v>
      </c>
      <c r="H36" s="45" t="s">
        <v>997</v>
      </c>
    </row>
    <row r="37" spans="1:8" ht="11.25">
      <c r="A37" s="45">
        <v>36</v>
      </c>
      <c r="B37" s="45" t="s">
        <v>514</v>
      </c>
      <c r="C37" s="45" t="s">
        <v>528</v>
      </c>
      <c r="D37" s="45" t="s">
        <v>529</v>
      </c>
      <c r="E37" s="45" t="s">
        <v>1078</v>
      </c>
      <c r="F37" s="45" t="s">
        <v>1079</v>
      </c>
      <c r="G37" s="45" t="s">
        <v>1080</v>
      </c>
      <c r="H37" s="45" t="s">
        <v>997</v>
      </c>
    </row>
    <row r="38" spans="1:8" ht="11.25">
      <c r="A38" s="45">
        <v>37</v>
      </c>
      <c r="B38" s="45" t="s">
        <v>536</v>
      </c>
      <c r="C38" s="45" t="s">
        <v>546</v>
      </c>
      <c r="D38" s="45" t="s">
        <v>547</v>
      </c>
      <c r="E38" s="45" t="s">
        <v>1081</v>
      </c>
      <c r="F38" s="45" t="s">
        <v>1082</v>
      </c>
      <c r="G38" s="45" t="s">
        <v>1083</v>
      </c>
      <c r="H38" s="45" t="s">
        <v>997</v>
      </c>
    </row>
    <row r="39" spans="1:8" ht="11.25">
      <c r="A39" s="45">
        <v>38</v>
      </c>
      <c r="B39" s="45" t="s">
        <v>562</v>
      </c>
      <c r="C39" s="45" t="s">
        <v>572</v>
      </c>
      <c r="D39" s="45" t="s">
        <v>573</v>
      </c>
      <c r="E39" s="45" t="s">
        <v>1084</v>
      </c>
      <c r="F39" s="45" t="s">
        <v>1085</v>
      </c>
      <c r="G39" s="45" t="s">
        <v>1086</v>
      </c>
      <c r="H39" s="45" t="s">
        <v>997</v>
      </c>
    </row>
    <row r="40" spans="1:8" ht="11.25">
      <c r="A40" s="45">
        <v>39</v>
      </c>
      <c r="B40" s="45" t="s">
        <v>629</v>
      </c>
      <c r="C40" s="45" t="s">
        <v>632</v>
      </c>
      <c r="D40" s="45" t="s">
        <v>633</v>
      </c>
      <c r="E40" s="45" t="s">
        <v>1087</v>
      </c>
      <c r="F40" s="45" t="s">
        <v>1088</v>
      </c>
      <c r="G40" s="45" t="s">
        <v>1089</v>
      </c>
      <c r="H40" s="45" t="s">
        <v>997</v>
      </c>
    </row>
    <row r="41" spans="1:8" ht="11.25">
      <c r="A41" s="45">
        <v>40</v>
      </c>
      <c r="B41" s="45" t="s">
        <v>629</v>
      </c>
      <c r="C41" s="45" t="s">
        <v>638</v>
      </c>
      <c r="D41" s="45" t="s">
        <v>639</v>
      </c>
      <c r="E41" s="45" t="s">
        <v>1087</v>
      </c>
      <c r="F41" s="45" t="s">
        <v>1088</v>
      </c>
      <c r="G41" s="45" t="s">
        <v>1089</v>
      </c>
      <c r="H41" s="45" t="s">
        <v>997</v>
      </c>
    </row>
    <row r="42" spans="1:8" ht="11.25">
      <c r="A42" s="45">
        <v>41</v>
      </c>
      <c r="B42" s="45" t="s">
        <v>629</v>
      </c>
      <c r="C42" s="45" t="s">
        <v>640</v>
      </c>
      <c r="D42" s="45" t="s">
        <v>641</v>
      </c>
      <c r="E42" s="45" t="s">
        <v>1087</v>
      </c>
      <c r="F42" s="45" t="s">
        <v>1088</v>
      </c>
      <c r="G42" s="45" t="s">
        <v>1089</v>
      </c>
      <c r="H42" s="45" t="s">
        <v>997</v>
      </c>
    </row>
    <row r="43" spans="1:8" ht="11.25">
      <c r="A43" s="45">
        <v>42</v>
      </c>
      <c r="B43" s="45" t="s">
        <v>662</v>
      </c>
      <c r="C43" s="45" t="s">
        <v>676</v>
      </c>
      <c r="D43" s="45" t="s">
        <v>677</v>
      </c>
      <c r="E43" s="45" t="s">
        <v>1090</v>
      </c>
      <c r="F43" s="45" t="s">
        <v>1091</v>
      </c>
      <c r="G43" s="45" t="s">
        <v>1092</v>
      </c>
      <c r="H43" s="45" t="s">
        <v>997</v>
      </c>
    </row>
    <row r="44" spans="1:8" ht="11.25">
      <c r="A44" s="45">
        <v>43</v>
      </c>
      <c r="B44" s="45" t="s">
        <v>686</v>
      </c>
      <c r="C44" s="45" t="s">
        <v>708</v>
      </c>
      <c r="D44" s="45" t="s">
        <v>709</v>
      </c>
      <c r="E44" s="45" t="s">
        <v>1093</v>
      </c>
      <c r="F44" s="45" t="s">
        <v>1094</v>
      </c>
      <c r="G44" s="45" t="s">
        <v>1095</v>
      </c>
      <c r="H44" s="45" t="s">
        <v>997</v>
      </c>
    </row>
    <row r="45" spans="1:8" ht="11.25">
      <c r="A45" s="45">
        <v>44</v>
      </c>
      <c r="B45" s="45" t="s">
        <v>755</v>
      </c>
      <c r="C45" s="45" t="s">
        <v>765</v>
      </c>
      <c r="D45" s="45" t="s">
        <v>766</v>
      </c>
      <c r="E45" s="45" t="s">
        <v>1096</v>
      </c>
      <c r="F45" s="45" t="s">
        <v>1097</v>
      </c>
      <c r="G45" s="45" t="s">
        <v>1035</v>
      </c>
      <c r="H45" s="45" t="s">
        <v>997</v>
      </c>
    </row>
    <row r="46" spans="1:8" ht="11.25">
      <c r="A46" s="45">
        <v>45</v>
      </c>
      <c r="B46" s="45" t="s">
        <v>755</v>
      </c>
      <c r="C46" s="45" t="s">
        <v>771</v>
      </c>
      <c r="D46" s="45" t="s">
        <v>772</v>
      </c>
      <c r="E46" s="45" t="s">
        <v>1098</v>
      </c>
      <c r="F46" s="45" t="s">
        <v>1099</v>
      </c>
      <c r="G46" s="45" t="s">
        <v>1035</v>
      </c>
      <c r="H46" s="45" t="s">
        <v>997</v>
      </c>
    </row>
    <row r="47" spans="1:8" ht="11.25">
      <c r="A47" s="45">
        <v>46</v>
      </c>
      <c r="B47" s="45" t="s">
        <v>755</v>
      </c>
      <c r="C47" s="45" t="s">
        <v>779</v>
      </c>
      <c r="D47" s="45" t="s">
        <v>780</v>
      </c>
      <c r="E47" s="45" t="s">
        <v>1100</v>
      </c>
      <c r="F47" s="45" t="s">
        <v>1101</v>
      </c>
      <c r="G47" s="45" t="s">
        <v>1035</v>
      </c>
      <c r="H47" s="45" t="s">
        <v>997</v>
      </c>
    </row>
    <row r="48" spans="1:8" ht="11.25">
      <c r="A48" s="45">
        <v>47</v>
      </c>
      <c r="B48" s="45" t="s">
        <v>755</v>
      </c>
      <c r="C48" s="45" t="s">
        <v>787</v>
      </c>
      <c r="D48" s="45" t="s">
        <v>788</v>
      </c>
      <c r="E48" s="45" t="s">
        <v>1098</v>
      </c>
      <c r="F48" s="45" t="s">
        <v>1099</v>
      </c>
      <c r="G48" s="45" t="s">
        <v>1035</v>
      </c>
      <c r="H48" s="45" t="s">
        <v>997</v>
      </c>
    </row>
    <row r="49" spans="1:8" ht="11.25">
      <c r="A49" s="45">
        <v>48</v>
      </c>
      <c r="B49" s="45" t="s">
        <v>811</v>
      </c>
      <c r="C49" s="45" t="s">
        <v>831</v>
      </c>
      <c r="D49" s="45" t="s">
        <v>832</v>
      </c>
      <c r="E49" s="45" t="s">
        <v>1102</v>
      </c>
      <c r="F49" s="45" t="s">
        <v>1103</v>
      </c>
      <c r="G49" s="45" t="s">
        <v>1104</v>
      </c>
      <c r="H49" s="45" t="s">
        <v>997</v>
      </c>
    </row>
    <row r="50" spans="1:8" ht="11.25">
      <c r="A50" s="45">
        <v>49</v>
      </c>
      <c r="B50" s="45" t="s">
        <v>835</v>
      </c>
      <c r="C50" s="45" t="s">
        <v>868</v>
      </c>
      <c r="D50" s="45" t="s">
        <v>869</v>
      </c>
      <c r="E50" s="45" t="s">
        <v>1105</v>
      </c>
      <c r="F50" s="45" t="s">
        <v>1106</v>
      </c>
      <c r="G50" s="45" t="s">
        <v>1107</v>
      </c>
      <c r="H50" s="45" t="s">
        <v>997</v>
      </c>
    </row>
    <row r="51" spans="1:8" ht="11.25">
      <c r="A51" s="45">
        <v>50</v>
      </c>
      <c r="B51" s="45" t="s">
        <v>835</v>
      </c>
      <c r="C51" s="45" t="s">
        <v>868</v>
      </c>
      <c r="D51" s="45" t="s">
        <v>869</v>
      </c>
      <c r="E51" s="45" t="s">
        <v>1108</v>
      </c>
      <c r="F51" s="45" t="s">
        <v>1109</v>
      </c>
      <c r="G51" s="45" t="s">
        <v>1107</v>
      </c>
      <c r="H51" s="45" t="s">
        <v>997</v>
      </c>
    </row>
    <row r="52" spans="1:8" ht="11.25">
      <c r="A52" s="45">
        <v>51</v>
      </c>
      <c r="B52" s="45" t="s">
        <v>892</v>
      </c>
      <c r="C52" s="45" t="s">
        <v>890</v>
      </c>
      <c r="D52" s="45" t="s">
        <v>910</v>
      </c>
      <c r="E52" s="45" t="s">
        <v>1063</v>
      </c>
      <c r="F52" s="45" t="s">
        <v>1110</v>
      </c>
      <c r="G52" s="45" t="s">
        <v>1111</v>
      </c>
      <c r="H52" s="45" t="s">
        <v>997</v>
      </c>
    </row>
    <row r="53" spans="1:8" ht="11.25">
      <c r="A53" s="45">
        <v>52</v>
      </c>
      <c r="B53" s="45" t="s">
        <v>993</v>
      </c>
      <c r="C53" s="45" t="s">
        <v>993</v>
      </c>
      <c r="D53" s="45" t="s">
        <v>993</v>
      </c>
      <c r="E53" s="45" t="s">
        <v>1112</v>
      </c>
      <c r="F53" s="45" t="s">
        <v>1113</v>
      </c>
      <c r="G53" s="45" t="s">
        <v>1114</v>
      </c>
      <c r="H53" s="45" t="s">
        <v>997</v>
      </c>
    </row>
    <row r="54" spans="1:8" ht="11.25">
      <c r="A54" s="45">
        <v>53</v>
      </c>
      <c r="B54" s="45" t="s">
        <v>993</v>
      </c>
      <c r="C54" s="45" t="s">
        <v>993</v>
      </c>
      <c r="D54" s="45" t="s">
        <v>993</v>
      </c>
      <c r="E54" s="45" t="s">
        <v>1009</v>
      </c>
      <c r="F54" s="45" t="s">
        <v>1010</v>
      </c>
      <c r="G54" s="45" t="s">
        <v>1011</v>
      </c>
      <c r="H54" s="45" t="s">
        <v>997</v>
      </c>
    </row>
    <row r="55" spans="1:8" ht="11.25">
      <c r="A55" s="45">
        <v>54</v>
      </c>
      <c r="B55" s="45" t="s">
        <v>993</v>
      </c>
      <c r="C55" s="45" t="s">
        <v>993</v>
      </c>
      <c r="D55" s="45" t="s">
        <v>993</v>
      </c>
      <c r="E55" s="45" t="s">
        <v>1033</v>
      </c>
      <c r="F55" s="45" t="s">
        <v>1034</v>
      </c>
      <c r="G55" s="45" t="s">
        <v>1035</v>
      </c>
      <c r="H55" s="45" t="s">
        <v>997</v>
      </c>
    </row>
    <row r="56" spans="1:8" ht="11.25">
      <c r="A56" s="45">
        <v>55</v>
      </c>
      <c r="B56" s="45" t="s">
        <v>993</v>
      </c>
      <c r="C56" s="45" t="s">
        <v>993</v>
      </c>
      <c r="D56" s="45" t="s">
        <v>993</v>
      </c>
      <c r="E56" s="45" t="s">
        <v>1115</v>
      </c>
      <c r="F56" s="45" t="s">
        <v>1116</v>
      </c>
      <c r="G56" s="45" t="s">
        <v>1117</v>
      </c>
      <c r="H56" s="45" t="s">
        <v>1020</v>
      </c>
    </row>
    <row r="57" spans="1:8" ht="11.25">
      <c r="A57" s="45">
        <v>56</v>
      </c>
      <c r="B57" s="45" t="s">
        <v>993</v>
      </c>
      <c r="C57" s="45" t="s">
        <v>993</v>
      </c>
      <c r="D57" s="45" t="s">
        <v>993</v>
      </c>
      <c r="E57" s="45" t="s">
        <v>1118</v>
      </c>
      <c r="F57" s="45" t="s">
        <v>1119</v>
      </c>
      <c r="G57" s="45" t="s">
        <v>1120</v>
      </c>
      <c r="H57" s="45" t="s">
        <v>1020</v>
      </c>
    </row>
    <row r="58" spans="1:8" ht="11.25">
      <c r="A58" s="45">
        <v>57</v>
      </c>
      <c r="B58" s="45" t="s">
        <v>993</v>
      </c>
      <c r="C58" s="45" t="s">
        <v>993</v>
      </c>
      <c r="D58" s="45" t="s">
        <v>993</v>
      </c>
      <c r="E58" s="45" t="s">
        <v>1039</v>
      </c>
      <c r="F58" s="45" t="s">
        <v>1015</v>
      </c>
      <c r="G58" s="45" t="s">
        <v>1040</v>
      </c>
      <c r="H58" s="45" t="s">
        <v>1017</v>
      </c>
    </row>
    <row r="59" spans="1:8" ht="11.25">
      <c r="A59" s="45">
        <v>58</v>
      </c>
      <c r="B59" s="45" t="s">
        <v>993</v>
      </c>
      <c r="C59" s="45" t="s">
        <v>993</v>
      </c>
      <c r="D59" s="45" t="s">
        <v>993</v>
      </c>
      <c r="E59" s="45" t="s">
        <v>1121</v>
      </c>
      <c r="F59" s="45" t="s">
        <v>1122</v>
      </c>
      <c r="G59" s="45" t="s">
        <v>1123</v>
      </c>
      <c r="H59" s="45" t="s">
        <v>997</v>
      </c>
    </row>
    <row r="60" spans="1:8" ht="11.25">
      <c r="A60" s="45">
        <v>59</v>
      </c>
      <c r="B60" s="45" t="s">
        <v>993</v>
      </c>
      <c r="C60" s="45" t="s">
        <v>993</v>
      </c>
      <c r="D60" s="45" t="s">
        <v>993</v>
      </c>
      <c r="E60" s="45" t="s">
        <v>1121</v>
      </c>
      <c r="F60" s="45" t="s">
        <v>1122</v>
      </c>
      <c r="G60" s="45" t="s">
        <v>1124</v>
      </c>
      <c r="H60" s="45" t="s">
        <v>997</v>
      </c>
    </row>
    <row r="61" spans="1:8" ht="11.25">
      <c r="A61" s="45">
        <v>60</v>
      </c>
      <c r="B61" s="45" t="s">
        <v>993</v>
      </c>
      <c r="C61" s="45" t="s">
        <v>993</v>
      </c>
      <c r="D61" s="45" t="s">
        <v>993</v>
      </c>
      <c r="E61" s="45" t="s">
        <v>1043</v>
      </c>
      <c r="F61" s="45" t="s">
        <v>1044</v>
      </c>
      <c r="G61" s="45" t="s">
        <v>1026</v>
      </c>
      <c r="H61" s="45" t="s">
        <v>1020</v>
      </c>
    </row>
    <row r="62" spans="1:8" ht="11.25">
      <c r="A62" s="45">
        <v>61</v>
      </c>
      <c r="B62" s="45" t="s">
        <v>993</v>
      </c>
      <c r="C62" s="45" t="s">
        <v>993</v>
      </c>
      <c r="D62" s="45" t="s">
        <v>993</v>
      </c>
      <c r="E62" s="45" t="s">
        <v>1125</v>
      </c>
      <c r="F62" s="45" t="s">
        <v>1126</v>
      </c>
      <c r="G62" s="45" t="s">
        <v>1127</v>
      </c>
      <c r="H62" s="45" t="s">
        <v>1020</v>
      </c>
    </row>
    <row r="63" spans="1:8" ht="11.25">
      <c r="A63" s="45">
        <v>62</v>
      </c>
      <c r="B63" s="45" t="s">
        <v>993</v>
      </c>
      <c r="C63" s="45" t="s">
        <v>993</v>
      </c>
      <c r="D63" s="45" t="s">
        <v>993</v>
      </c>
      <c r="E63" s="45" t="s">
        <v>1128</v>
      </c>
      <c r="F63" s="45" t="s">
        <v>1129</v>
      </c>
      <c r="G63" s="45" t="s">
        <v>1124</v>
      </c>
      <c r="H63" s="45" t="s">
        <v>1020</v>
      </c>
    </row>
    <row r="64" spans="1:8" ht="11.25">
      <c r="A64" s="45">
        <v>63</v>
      </c>
      <c r="B64" s="45" t="s">
        <v>993</v>
      </c>
      <c r="C64" s="45" t="s">
        <v>993</v>
      </c>
      <c r="D64" s="45" t="s">
        <v>993</v>
      </c>
      <c r="E64" s="45" t="s">
        <v>1051</v>
      </c>
      <c r="F64" s="45" t="s">
        <v>1052</v>
      </c>
      <c r="G64" s="45" t="s">
        <v>1029</v>
      </c>
      <c r="H64" s="45" t="s">
        <v>997</v>
      </c>
    </row>
    <row r="65" spans="1:8" ht="11.25">
      <c r="A65" s="45">
        <v>64</v>
      </c>
      <c r="B65" s="45" t="s">
        <v>993</v>
      </c>
      <c r="C65" s="45" t="s">
        <v>993</v>
      </c>
      <c r="D65" s="45" t="s">
        <v>993</v>
      </c>
      <c r="E65" s="45" t="s">
        <v>1055</v>
      </c>
      <c r="F65" s="45" t="s">
        <v>1056</v>
      </c>
      <c r="G65" s="45" t="s">
        <v>1029</v>
      </c>
      <c r="H65" s="45" t="s">
        <v>997</v>
      </c>
    </row>
    <row r="66" spans="1:8" ht="11.25">
      <c r="A66" s="45">
        <v>65</v>
      </c>
      <c r="B66" s="45" t="s">
        <v>993</v>
      </c>
      <c r="C66" s="45" t="s">
        <v>993</v>
      </c>
      <c r="D66" s="45" t="s">
        <v>993</v>
      </c>
      <c r="E66" s="45" t="s">
        <v>1130</v>
      </c>
      <c r="F66" s="45" t="s">
        <v>1131</v>
      </c>
      <c r="G66" s="45" t="s">
        <v>1132</v>
      </c>
      <c r="H66" s="45" t="s">
        <v>1020</v>
      </c>
    </row>
    <row r="67" spans="1:8" ht="11.25">
      <c r="A67" s="45">
        <v>66</v>
      </c>
      <c r="B67" s="45" t="s">
        <v>993</v>
      </c>
      <c r="C67" s="45" t="s">
        <v>993</v>
      </c>
      <c r="D67" s="45" t="s">
        <v>993</v>
      </c>
      <c r="E67" s="45" t="s">
        <v>1133</v>
      </c>
      <c r="F67" s="45" t="s">
        <v>1134</v>
      </c>
      <c r="G67" s="45" t="s">
        <v>1135</v>
      </c>
      <c r="H67" s="45" t="s">
        <v>1020</v>
      </c>
    </row>
    <row r="68" spans="1:8" ht="11.25">
      <c r="A68" s="45">
        <v>67</v>
      </c>
      <c r="B68" s="45" t="s">
        <v>993</v>
      </c>
      <c r="C68" s="45" t="s">
        <v>993</v>
      </c>
      <c r="D68" s="45" t="s">
        <v>993</v>
      </c>
      <c r="E68" s="45" t="s">
        <v>1136</v>
      </c>
      <c r="F68" s="45" t="s">
        <v>1137</v>
      </c>
      <c r="G68" s="45" t="s">
        <v>1135</v>
      </c>
      <c r="H68" s="45" t="s">
        <v>1020</v>
      </c>
    </row>
    <row r="69" spans="1:8" ht="11.25">
      <c r="A69" s="45">
        <v>68</v>
      </c>
      <c r="B69" s="45" t="s">
        <v>993</v>
      </c>
      <c r="C69" s="45" t="s">
        <v>993</v>
      </c>
      <c r="D69" s="45" t="s">
        <v>993</v>
      </c>
      <c r="E69" s="45" t="s">
        <v>1057</v>
      </c>
      <c r="F69" s="45" t="s">
        <v>1058</v>
      </c>
      <c r="G69" s="45" t="s">
        <v>1029</v>
      </c>
      <c r="H69" s="45" t="s">
        <v>997</v>
      </c>
    </row>
    <row r="70" spans="1:8" ht="11.25">
      <c r="A70" s="45">
        <v>69</v>
      </c>
      <c r="B70" s="45" t="s">
        <v>993</v>
      </c>
      <c r="C70" s="45" t="s">
        <v>993</v>
      </c>
      <c r="D70" s="45" t="s">
        <v>993</v>
      </c>
      <c r="E70" s="45" t="s">
        <v>1138</v>
      </c>
      <c r="F70" s="45" t="s">
        <v>1139</v>
      </c>
      <c r="G70" s="45" t="s">
        <v>1140</v>
      </c>
      <c r="H70" s="45" t="s">
        <v>997</v>
      </c>
    </row>
    <row r="71" spans="1:8" ht="11.25">
      <c r="A71" s="45">
        <v>70</v>
      </c>
      <c r="B71" s="45" t="s">
        <v>993</v>
      </c>
      <c r="C71" s="45" t="s">
        <v>993</v>
      </c>
      <c r="D71" s="45" t="s">
        <v>993</v>
      </c>
      <c r="E71" s="45" t="s">
        <v>1141</v>
      </c>
      <c r="F71" s="45" t="s">
        <v>1142</v>
      </c>
      <c r="G71" s="45" t="s">
        <v>1143</v>
      </c>
      <c r="H71" s="45" t="s">
        <v>1020</v>
      </c>
    </row>
    <row r="72" spans="1:8" ht="11.25">
      <c r="A72" s="45">
        <v>71</v>
      </c>
      <c r="B72" s="45" t="s">
        <v>993</v>
      </c>
      <c r="C72" s="45" t="s">
        <v>993</v>
      </c>
      <c r="D72" s="45" t="s">
        <v>993</v>
      </c>
      <c r="E72" s="45" t="s">
        <v>1081</v>
      </c>
      <c r="F72" s="45" t="s">
        <v>1144</v>
      </c>
      <c r="G72" s="45" t="s">
        <v>1145</v>
      </c>
      <c r="H72" s="45" t="s">
        <v>997</v>
      </c>
    </row>
    <row r="73" spans="1:8" ht="11.25">
      <c r="A73" s="45">
        <v>72</v>
      </c>
      <c r="B73" s="45" t="s">
        <v>993</v>
      </c>
      <c r="C73" s="45" t="s">
        <v>993</v>
      </c>
      <c r="D73" s="45" t="s">
        <v>993</v>
      </c>
      <c r="E73" s="45" t="s">
        <v>1065</v>
      </c>
      <c r="F73" s="45" t="s">
        <v>1066</v>
      </c>
      <c r="G73" s="45" t="s">
        <v>1029</v>
      </c>
      <c r="H73" s="45" t="s">
        <v>997</v>
      </c>
    </row>
    <row r="74" spans="1:8" ht="11.25">
      <c r="A74" s="45">
        <v>73</v>
      </c>
      <c r="B74" s="45" t="s">
        <v>993</v>
      </c>
      <c r="C74" s="45" t="s">
        <v>993</v>
      </c>
      <c r="D74" s="45" t="s">
        <v>993</v>
      </c>
      <c r="E74" s="45" t="s">
        <v>1069</v>
      </c>
      <c r="F74" s="45" t="s">
        <v>1070</v>
      </c>
      <c r="G74" s="45" t="s">
        <v>1071</v>
      </c>
      <c r="H74" s="45" t="s">
        <v>997</v>
      </c>
    </row>
    <row r="75" spans="1:8" ht="11.25">
      <c r="A75" s="45">
        <v>74</v>
      </c>
      <c r="B75" s="45" t="s">
        <v>993</v>
      </c>
      <c r="C75" s="45" t="s">
        <v>993</v>
      </c>
      <c r="D75" s="45" t="s">
        <v>993</v>
      </c>
      <c r="E75" s="45" t="s">
        <v>1072</v>
      </c>
      <c r="F75" s="45" t="s">
        <v>1073</v>
      </c>
      <c r="G75" s="45" t="s">
        <v>1074</v>
      </c>
      <c r="H75" s="45" t="s">
        <v>997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143</v>
      </c>
      <c r="C1" s="7" t="s">
        <v>144</v>
      </c>
      <c r="D1" s="7" t="s">
        <v>85</v>
      </c>
      <c r="E1" s="7" t="s">
        <v>145</v>
      </c>
      <c r="F1" s="7" t="s">
        <v>146</v>
      </c>
      <c r="G1" s="7" t="s">
        <v>147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9" customWidth="1"/>
  </cols>
  <sheetData>
    <row r="1" spans="1:5" ht="11.25">
      <c r="A1" s="89" t="s">
        <v>143</v>
      </c>
      <c r="B1" s="89" t="s">
        <v>144</v>
      </c>
      <c r="C1" s="89" t="s">
        <v>80</v>
      </c>
      <c r="D1" s="89" t="s">
        <v>143</v>
      </c>
      <c r="E1" s="89" t="s">
        <v>81</v>
      </c>
    </row>
    <row r="2" spans="1:5" ht="11.25">
      <c r="A2" s="89" t="s">
        <v>287</v>
      </c>
      <c r="B2" s="89" t="s">
        <v>287</v>
      </c>
      <c r="C2" s="89" t="s">
        <v>288</v>
      </c>
      <c r="D2" s="89" t="s">
        <v>287</v>
      </c>
      <c r="E2" s="89" t="s">
        <v>913</v>
      </c>
    </row>
    <row r="3" spans="1:5" ht="11.25">
      <c r="A3" s="89" t="s">
        <v>287</v>
      </c>
      <c r="B3" s="89" t="s">
        <v>289</v>
      </c>
      <c r="C3" s="89" t="s">
        <v>290</v>
      </c>
      <c r="D3" s="89" t="s">
        <v>321</v>
      </c>
      <c r="E3" s="89" t="s">
        <v>914</v>
      </c>
    </row>
    <row r="4" spans="1:5" ht="11.25">
      <c r="A4" s="89" t="s">
        <v>287</v>
      </c>
      <c r="B4" s="89" t="s">
        <v>291</v>
      </c>
      <c r="C4" s="89" t="s">
        <v>292</v>
      </c>
      <c r="D4" s="89" t="s">
        <v>347</v>
      </c>
      <c r="E4" s="89" t="s">
        <v>915</v>
      </c>
    </row>
    <row r="5" spans="1:5" ht="11.25">
      <c r="A5" s="89" t="s">
        <v>287</v>
      </c>
      <c r="B5" s="89" t="s">
        <v>293</v>
      </c>
      <c r="C5" s="89" t="s">
        <v>294</v>
      </c>
      <c r="D5" s="89" t="s">
        <v>386</v>
      </c>
      <c r="E5" s="89" t="s">
        <v>916</v>
      </c>
    </row>
    <row r="6" spans="1:5" ht="11.25">
      <c r="A6" s="89" t="s">
        <v>287</v>
      </c>
      <c r="B6" s="89" t="s">
        <v>295</v>
      </c>
      <c r="C6" s="89" t="s">
        <v>296</v>
      </c>
      <c r="D6" s="89" t="s">
        <v>426</v>
      </c>
      <c r="E6" s="89" t="s">
        <v>917</v>
      </c>
    </row>
    <row r="7" spans="1:5" ht="11.25">
      <c r="A7" s="89" t="s">
        <v>287</v>
      </c>
      <c r="B7" s="89" t="s">
        <v>297</v>
      </c>
      <c r="C7" s="89" t="s">
        <v>298</v>
      </c>
      <c r="D7" s="89" t="s">
        <v>428</v>
      </c>
      <c r="E7" s="89" t="s">
        <v>918</v>
      </c>
    </row>
    <row r="8" spans="1:5" ht="11.25">
      <c r="A8" s="89" t="s">
        <v>287</v>
      </c>
      <c r="B8" s="89" t="s">
        <v>299</v>
      </c>
      <c r="C8" s="89" t="s">
        <v>300</v>
      </c>
      <c r="D8" s="89" t="s">
        <v>430</v>
      </c>
      <c r="E8" s="89" t="s">
        <v>919</v>
      </c>
    </row>
    <row r="9" spans="1:5" ht="11.25">
      <c r="A9" s="89" t="s">
        <v>287</v>
      </c>
      <c r="B9" s="89" t="s">
        <v>301</v>
      </c>
      <c r="C9" s="89" t="s">
        <v>302</v>
      </c>
      <c r="D9" s="89" t="s">
        <v>432</v>
      </c>
      <c r="E9" s="89" t="s">
        <v>920</v>
      </c>
    </row>
    <row r="10" spans="1:5" ht="11.25">
      <c r="A10" s="89" t="s">
        <v>287</v>
      </c>
      <c r="B10" s="89" t="s">
        <v>303</v>
      </c>
      <c r="C10" s="89" t="s">
        <v>304</v>
      </c>
      <c r="D10" s="89" t="s">
        <v>434</v>
      </c>
      <c r="E10" s="89" t="s">
        <v>921</v>
      </c>
    </row>
    <row r="11" spans="1:5" ht="11.25">
      <c r="A11" s="89" t="s">
        <v>287</v>
      </c>
      <c r="B11" s="89" t="s">
        <v>305</v>
      </c>
      <c r="C11" s="89" t="s">
        <v>306</v>
      </c>
      <c r="D11" s="89" t="s">
        <v>436</v>
      </c>
      <c r="E11" s="89" t="s">
        <v>922</v>
      </c>
    </row>
    <row r="12" spans="1:5" ht="11.25">
      <c r="A12" s="89" t="s">
        <v>287</v>
      </c>
      <c r="B12" s="89" t="s">
        <v>307</v>
      </c>
      <c r="C12" s="89" t="s">
        <v>308</v>
      </c>
      <c r="D12" s="89" t="s">
        <v>464</v>
      </c>
      <c r="E12" s="89" t="s">
        <v>923</v>
      </c>
    </row>
    <row r="13" spans="1:5" ht="11.25">
      <c r="A13" s="89" t="s">
        <v>287</v>
      </c>
      <c r="B13" s="89" t="s">
        <v>309</v>
      </c>
      <c r="C13" s="89" t="s">
        <v>310</v>
      </c>
      <c r="D13" s="89" t="s">
        <v>514</v>
      </c>
      <c r="E13" s="89" t="s">
        <v>924</v>
      </c>
    </row>
    <row r="14" spans="1:5" ht="11.25">
      <c r="A14" s="89" t="s">
        <v>287</v>
      </c>
      <c r="B14" s="89" t="s">
        <v>311</v>
      </c>
      <c r="C14" s="89" t="s">
        <v>312</v>
      </c>
      <c r="D14" s="89" t="s">
        <v>536</v>
      </c>
      <c r="E14" s="89" t="s">
        <v>925</v>
      </c>
    </row>
    <row r="15" spans="1:5" ht="11.25">
      <c r="A15" s="89" t="s">
        <v>287</v>
      </c>
      <c r="B15" s="89" t="s">
        <v>313</v>
      </c>
      <c r="C15" s="89" t="s">
        <v>314</v>
      </c>
      <c r="D15" s="89" t="s">
        <v>562</v>
      </c>
      <c r="E15" s="89" t="s">
        <v>926</v>
      </c>
    </row>
    <row r="16" spans="1:5" ht="11.25">
      <c r="A16" s="89" t="s">
        <v>287</v>
      </c>
      <c r="B16" s="89" t="s">
        <v>315</v>
      </c>
      <c r="C16" s="89" t="s">
        <v>316</v>
      </c>
      <c r="D16" s="89" t="s">
        <v>582</v>
      </c>
      <c r="E16" s="89" t="s">
        <v>927</v>
      </c>
    </row>
    <row r="17" spans="1:5" ht="11.25">
      <c r="A17" s="89" t="s">
        <v>287</v>
      </c>
      <c r="B17" s="89" t="s">
        <v>317</v>
      </c>
      <c r="C17" s="89" t="s">
        <v>318</v>
      </c>
      <c r="D17" s="89" t="s">
        <v>604</v>
      </c>
      <c r="E17" s="89" t="s">
        <v>928</v>
      </c>
    </row>
    <row r="18" spans="1:5" ht="11.25">
      <c r="A18" s="89" t="s">
        <v>287</v>
      </c>
      <c r="B18" s="89" t="s">
        <v>319</v>
      </c>
      <c r="C18" s="89" t="s">
        <v>320</v>
      </c>
      <c r="D18" s="89" t="s">
        <v>629</v>
      </c>
      <c r="E18" s="89" t="s">
        <v>929</v>
      </c>
    </row>
    <row r="19" spans="1:5" ht="11.25">
      <c r="A19" s="89" t="s">
        <v>321</v>
      </c>
      <c r="B19" s="89" t="s">
        <v>321</v>
      </c>
      <c r="C19" s="89" t="s">
        <v>322</v>
      </c>
      <c r="D19" s="89" t="s">
        <v>662</v>
      </c>
      <c r="E19" s="89" t="s">
        <v>930</v>
      </c>
    </row>
    <row r="20" spans="1:5" ht="11.25">
      <c r="A20" s="89" t="s">
        <v>321</v>
      </c>
      <c r="B20" s="89" t="s">
        <v>323</v>
      </c>
      <c r="C20" s="89" t="s">
        <v>324</v>
      </c>
      <c r="D20" s="89" t="s">
        <v>686</v>
      </c>
      <c r="E20" s="89" t="s">
        <v>931</v>
      </c>
    </row>
    <row r="21" spans="1:5" ht="11.25">
      <c r="A21" s="89" t="s">
        <v>321</v>
      </c>
      <c r="B21" s="89" t="s">
        <v>325</v>
      </c>
      <c r="C21" s="89" t="s">
        <v>326</v>
      </c>
      <c r="D21" s="89" t="s">
        <v>720</v>
      </c>
      <c r="E21" s="89" t="s">
        <v>932</v>
      </c>
    </row>
    <row r="22" spans="1:5" ht="11.25">
      <c r="A22" s="89" t="s">
        <v>321</v>
      </c>
      <c r="B22" s="89" t="s">
        <v>327</v>
      </c>
      <c r="C22" s="89" t="s">
        <v>328</v>
      </c>
      <c r="D22" s="89" t="s">
        <v>755</v>
      </c>
      <c r="E22" s="89" t="s">
        <v>933</v>
      </c>
    </row>
    <row r="23" spans="1:5" ht="11.25">
      <c r="A23" s="89" t="s">
        <v>321</v>
      </c>
      <c r="B23" s="89" t="s">
        <v>329</v>
      </c>
      <c r="C23" s="89" t="s">
        <v>330</v>
      </c>
      <c r="D23" s="89" t="s">
        <v>791</v>
      </c>
      <c r="E23" s="89" t="s">
        <v>934</v>
      </c>
    </row>
    <row r="24" spans="1:5" ht="11.25">
      <c r="A24" s="89" t="s">
        <v>321</v>
      </c>
      <c r="B24" s="89" t="s">
        <v>331</v>
      </c>
      <c r="C24" s="89" t="s">
        <v>332</v>
      </c>
      <c r="D24" s="89" t="s">
        <v>811</v>
      </c>
      <c r="E24" s="89" t="s">
        <v>935</v>
      </c>
    </row>
    <row r="25" spans="1:5" ht="11.25">
      <c r="A25" s="89" t="s">
        <v>321</v>
      </c>
      <c r="B25" s="89" t="s">
        <v>333</v>
      </c>
      <c r="C25" s="89" t="s">
        <v>334</v>
      </c>
      <c r="D25" s="89" t="s">
        <v>835</v>
      </c>
      <c r="E25" s="89" t="s">
        <v>936</v>
      </c>
    </row>
    <row r="26" spans="1:5" ht="11.25">
      <c r="A26" s="89" t="s">
        <v>321</v>
      </c>
      <c r="B26" s="89" t="s">
        <v>335</v>
      </c>
      <c r="C26" s="89" t="s">
        <v>336</v>
      </c>
      <c r="D26" s="89" t="s">
        <v>872</v>
      </c>
      <c r="E26" s="89" t="s">
        <v>937</v>
      </c>
    </row>
    <row r="27" spans="1:5" ht="11.25">
      <c r="A27" s="89" t="s">
        <v>321</v>
      </c>
      <c r="B27" s="89" t="s">
        <v>337</v>
      </c>
      <c r="C27" s="89" t="s">
        <v>338</v>
      </c>
      <c r="D27" s="89" t="s">
        <v>892</v>
      </c>
      <c r="E27" s="89" t="s">
        <v>938</v>
      </c>
    </row>
    <row r="28" spans="1:3" ht="11.25">
      <c r="A28" s="89" t="s">
        <v>321</v>
      </c>
      <c r="B28" s="89" t="s">
        <v>339</v>
      </c>
      <c r="C28" s="89" t="s">
        <v>340</v>
      </c>
    </row>
    <row r="29" spans="1:3" ht="11.25">
      <c r="A29" s="89" t="s">
        <v>321</v>
      </c>
      <c r="B29" s="89" t="s">
        <v>341</v>
      </c>
      <c r="C29" s="89" t="s">
        <v>342</v>
      </c>
    </row>
    <row r="30" spans="1:3" ht="11.25">
      <c r="A30" s="89" t="s">
        <v>321</v>
      </c>
      <c r="B30" s="89" t="s">
        <v>343</v>
      </c>
      <c r="C30" s="89" t="s">
        <v>344</v>
      </c>
    </row>
    <row r="31" spans="1:3" ht="11.25">
      <c r="A31" s="89" t="s">
        <v>321</v>
      </c>
      <c r="B31" s="89" t="s">
        <v>345</v>
      </c>
      <c r="C31" s="89" t="s">
        <v>346</v>
      </c>
    </row>
    <row r="32" spans="1:3" ht="11.25">
      <c r="A32" s="89" t="s">
        <v>347</v>
      </c>
      <c r="B32" s="89" t="s">
        <v>349</v>
      </c>
      <c r="C32" s="89" t="s">
        <v>350</v>
      </c>
    </row>
    <row r="33" spans="1:3" ht="11.25">
      <c r="A33" s="89" t="s">
        <v>347</v>
      </c>
      <c r="B33" s="89" t="s">
        <v>351</v>
      </c>
      <c r="C33" s="89" t="s">
        <v>352</v>
      </c>
    </row>
    <row r="34" spans="1:3" ht="11.25">
      <c r="A34" s="89" t="s">
        <v>347</v>
      </c>
      <c r="B34" s="89" t="s">
        <v>347</v>
      </c>
      <c r="C34" s="89" t="s">
        <v>348</v>
      </c>
    </row>
    <row r="35" spans="1:3" ht="11.25">
      <c r="A35" s="89" t="s">
        <v>347</v>
      </c>
      <c r="B35" s="89" t="s">
        <v>353</v>
      </c>
      <c r="C35" s="89" t="s">
        <v>354</v>
      </c>
    </row>
    <row r="36" spans="1:3" ht="11.25">
      <c r="A36" s="89" t="s">
        <v>347</v>
      </c>
      <c r="B36" s="89" t="s">
        <v>355</v>
      </c>
      <c r="C36" s="89" t="s">
        <v>356</v>
      </c>
    </row>
    <row r="37" spans="1:3" ht="11.25">
      <c r="A37" s="89" t="s">
        <v>347</v>
      </c>
      <c r="B37" s="89" t="s">
        <v>357</v>
      </c>
      <c r="C37" s="89" t="s">
        <v>358</v>
      </c>
    </row>
    <row r="38" spans="1:3" ht="11.25">
      <c r="A38" s="89" t="s">
        <v>347</v>
      </c>
      <c r="B38" s="89" t="s">
        <v>359</v>
      </c>
      <c r="C38" s="89" t="s">
        <v>360</v>
      </c>
    </row>
    <row r="39" spans="1:3" ht="11.25">
      <c r="A39" s="89" t="s">
        <v>347</v>
      </c>
      <c r="B39" s="89" t="s">
        <v>361</v>
      </c>
      <c r="C39" s="89" t="s">
        <v>362</v>
      </c>
    </row>
    <row r="40" spans="1:3" ht="11.25">
      <c r="A40" s="89" t="s">
        <v>347</v>
      </c>
      <c r="B40" s="89" t="s">
        <v>363</v>
      </c>
      <c r="C40" s="89" t="s">
        <v>364</v>
      </c>
    </row>
    <row r="41" spans="1:3" ht="11.25">
      <c r="A41" s="89" t="s">
        <v>347</v>
      </c>
      <c r="B41" s="89" t="s">
        <v>365</v>
      </c>
      <c r="C41" s="89" t="s">
        <v>366</v>
      </c>
    </row>
    <row r="42" spans="1:3" ht="11.25">
      <c r="A42" s="89" t="s">
        <v>347</v>
      </c>
      <c r="B42" s="89" t="s">
        <v>367</v>
      </c>
      <c r="C42" s="89" t="s">
        <v>368</v>
      </c>
    </row>
    <row r="43" spans="1:3" ht="11.25">
      <c r="A43" s="89" t="s">
        <v>347</v>
      </c>
      <c r="B43" s="89" t="s">
        <v>311</v>
      </c>
      <c r="C43" s="89" t="s">
        <v>369</v>
      </c>
    </row>
    <row r="44" spans="1:3" ht="11.25">
      <c r="A44" s="89" t="s">
        <v>347</v>
      </c>
      <c r="B44" s="89" t="s">
        <v>370</v>
      </c>
      <c r="C44" s="89" t="s">
        <v>371</v>
      </c>
    </row>
    <row r="45" spans="1:3" ht="11.25">
      <c r="A45" s="89" t="s">
        <v>347</v>
      </c>
      <c r="B45" s="89" t="s">
        <v>372</v>
      </c>
      <c r="C45" s="89" t="s">
        <v>373</v>
      </c>
    </row>
    <row r="46" spans="1:3" ht="11.25">
      <c r="A46" s="89" t="s">
        <v>347</v>
      </c>
      <c r="B46" s="89" t="s">
        <v>374</v>
      </c>
      <c r="C46" s="89" t="s">
        <v>375</v>
      </c>
    </row>
    <row r="47" spans="1:3" ht="11.25">
      <c r="A47" s="89" t="s">
        <v>347</v>
      </c>
      <c r="B47" s="89" t="s">
        <v>376</v>
      </c>
      <c r="C47" s="89" t="s">
        <v>377</v>
      </c>
    </row>
    <row r="48" spans="1:3" ht="11.25">
      <c r="A48" s="89" t="s">
        <v>347</v>
      </c>
      <c r="B48" s="89" t="s">
        <v>378</v>
      </c>
      <c r="C48" s="89" t="s">
        <v>379</v>
      </c>
    </row>
    <row r="49" spans="1:3" ht="11.25">
      <c r="A49" s="89" t="s">
        <v>347</v>
      </c>
      <c r="B49" s="89" t="s">
        <v>380</v>
      </c>
      <c r="C49" s="89" t="s">
        <v>381</v>
      </c>
    </row>
    <row r="50" spans="1:3" ht="11.25">
      <c r="A50" s="89" t="s">
        <v>347</v>
      </c>
      <c r="B50" s="89" t="s">
        <v>382</v>
      </c>
      <c r="C50" s="89" t="s">
        <v>383</v>
      </c>
    </row>
    <row r="51" spans="1:3" ht="11.25">
      <c r="A51" s="89" t="s">
        <v>347</v>
      </c>
      <c r="B51" s="89" t="s">
        <v>384</v>
      </c>
      <c r="C51" s="89" t="s">
        <v>385</v>
      </c>
    </row>
    <row r="52" spans="1:3" ht="11.25">
      <c r="A52" s="89" t="s">
        <v>386</v>
      </c>
      <c r="B52" s="89" t="s">
        <v>388</v>
      </c>
      <c r="C52" s="89" t="s">
        <v>389</v>
      </c>
    </row>
    <row r="53" spans="1:3" ht="11.25">
      <c r="A53" s="89" t="s">
        <v>386</v>
      </c>
      <c r="B53" s="89" t="s">
        <v>390</v>
      </c>
      <c r="C53" s="89" t="s">
        <v>391</v>
      </c>
    </row>
    <row r="54" spans="1:3" ht="11.25">
      <c r="A54" s="89" t="s">
        <v>386</v>
      </c>
      <c r="B54" s="89" t="s">
        <v>392</v>
      </c>
      <c r="C54" s="89" t="s">
        <v>393</v>
      </c>
    </row>
    <row r="55" spans="1:3" ht="11.25">
      <c r="A55" s="89" t="s">
        <v>386</v>
      </c>
      <c r="B55" s="89" t="s">
        <v>394</v>
      </c>
      <c r="C55" s="89" t="s">
        <v>395</v>
      </c>
    </row>
    <row r="56" spans="1:3" ht="11.25">
      <c r="A56" s="89" t="s">
        <v>386</v>
      </c>
      <c r="B56" s="89" t="s">
        <v>396</v>
      </c>
      <c r="C56" s="89" t="s">
        <v>397</v>
      </c>
    </row>
    <row r="57" spans="1:3" ht="11.25">
      <c r="A57" s="89" t="s">
        <v>386</v>
      </c>
      <c r="B57" s="89" t="s">
        <v>398</v>
      </c>
      <c r="C57" s="89" t="s">
        <v>399</v>
      </c>
    </row>
    <row r="58" spans="1:3" ht="11.25">
      <c r="A58" s="89" t="s">
        <v>386</v>
      </c>
      <c r="B58" s="89" t="s">
        <v>400</v>
      </c>
      <c r="C58" s="89" t="s">
        <v>401</v>
      </c>
    </row>
    <row r="59" spans="1:3" ht="11.25">
      <c r="A59" s="89" t="s">
        <v>386</v>
      </c>
      <c r="B59" s="89" t="s">
        <v>386</v>
      </c>
      <c r="C59" s="89" t="s">
        <v>387</v>
      </c>
    </row>
    <row r="60" spans="1:3" ht="11.25">
      <c r="A60" s="89" t="s">
        <v>386</v>
      </c>
      <c r="B60" s="89" t="s">
        <v>402</v>
      </c>
      <c r="C60" s="89" t="s">
        <v>403</v>
      </c>
    </row>
    <row r="61" spans="1:3" ht="11.25">
      <c r="A61" s="89" t="s">
        <v>386</v>
      </c>
      <c r="B61" s="89" t="s">
        <v>404</v>
      </c>
      <c r="C61" s="89" t="s">
        <v>405</v>
      </c>
    </row>
    <row r="62" spans="1:3" ht="11.25">
      <c r="A62" s="89" t="s">
        <v>386</v>
      </c>
      <c r="B62" s="89" t="s">
        <v>406</v>
      </c>
      <c r="C62" s="89" t="s">
        <v>407</v>
      </c>
    </row>
    <row r="63" spans="1:3" ht="11.25">
      <c r="A63" s="89" t="s">
        <v>386</v>
      </c>
      <c r="B63" s="89" t="s">
        <v>408</v>
      </c>
      <c r="C63" s="89" t="s">
        <v>409</v>
      </c>
    </row>
    <row r="64" spans="1:3" ht="11.25">
      <c r="A64" s="89" t="s">
        <v>386</v>
      </c>
      <c r="B64" s="89" t="s">
        <v>410</v>
      </c>
      <c r="C64" s="89" t="s">
        <v>411</v>
      </c>
    </row>
    <row r="65" spans="1:3" ht="11.25">
      <c r="A65" s="89" t="s">
        <v>386</v>
      </c>
      <c r="B65" s="89" t="s">
        <v>412</v>
      </c>
      <c r="C65" s="89" t="s">
        <v>413</v>
      </c>
    </row>
    <row r="66" spans="1:3" ht="11.25">
      <c r="A66" s="89" t="s">
        <v>386</v>
      </c>
      <c r="B66" s="89" t="s">
        <v>414</v>
      </c>
      <c r="C66" s="89" t="s">
        <v>415</v>
      </c>
    </row>
    <row r="67" spans="1:3" ht="11.25">
      <c r="A67" s="89" t="s">
        <v>386</v>
      </c>
      <c r="B67" s="89" t="s">
        <v>416</v>
      </c>
      <c r="C67" s="89" t="s">
        <v>417</v>
      </c>
    </row>
    <row r="68" spans="1:3" ht="11.25">
      <c r="A68" s="89" t="s">
        <v>386</v>
      </c>
      <c r="B68" s="89" t="s">
        <v>418</v>
      </c>
      <c r="C68" s="89" t="s">
        <v>419</v>
      </c>
    </row>
    <row r="69" spans="1:3" ht="11.25">
      <c r="A69" s="89" t="s">
        <v>386</v>
      </c>
      <c r="B69" s="89" t="s">
        <v>420</v>
      </c>
      <c r="C69" s="89" t="s">
        <v>421</v>
      </c>
    </row>
    <row r="70" spans="1:3" ht="11.25">
      <c r="A70" s="89" t="s">
        <v>386</v>
      </c>
      <c r="B70" s="89" t="s">
        <v>422</v>
      </c>
      <c r="C70" s="89" t="s">
        <v>423</v>
      </c>
    </row>
    <row r="71" spans="1:3" ht="11.25">
      <c r="A71" s="89" t="s">
        <v>386</v>
      </c>
      <c r="B71" s="89" t="s">
        <v>424</v>
      </c>
      <c r="C71" s="89" t="s">
        <v>425</v>
      </c>
    </row>
    <row r="72" spans="1:3" ht="11.25">
      <c r="A72" s="89" t="s">
        <v>426</v>
      </c>
      <c r="B72" s="89" t="s">
        <v>426</v>
      </c>
      <c r="C72" s="89" t="s">
        <v>427</v>
      </c>
    </row>
    <row r="73" spans="1:3" ht="11.25">
      <c r="A73" s="89" t="s">
        <v>428</v>
      </c>
      <c r="B73" s="89" t="s">
        <v>428</v>
      </c>
      <c r="C73" s="89" t="s">
        <v>429</v>
      </c>
    </row>
    <row r="74" spans="1:3" ht="11.25">
      <c r="A74" s="89" t="s">
        <v>430</v>
      </c>
      <c r="B74" s="89" t="s">
        <v>430</v>
      </c>
      <c r="C74" s="89" t="s">
        <v>431</v>
      </c>
    </row>
    <row r="75" spans="1:3" ht="11.25">
      <c r="A75" s="89" t="s">
        <v>432</v>
      </c>
      <c r="B75" s="89" t="s">
        <v>432</v>
      </c>
      <c r="C75" s="89" t="s">
        <v>433</v>
      </c>
    </row>
    <row r="76" spans="1:3" ht="11.25">
      <c r="A76" s="89" t="s">
        <v>434</v>
      </c>
      <c r="B76" s="89" t="s">
        <v>434</v>
      </c>
      <c r="C76" s="89" t="s">
        <v>435</v>
      </c>
    </row>
    <row r="77" spans="1:3" ht="11.25">
      <c r="A77" s="89" t="s">
        <v>436</v>
      </c>
      <c r="B77" s="89" t="s">
        <v>438</v>
      </c>
      <c r="C77" s="89" t="s">
        <v>439</v>
      </c>
    </row>
    <row r="78" spans="1:3" ht="11.25">
      <c r="A78" s="89" t="s">
        <v>436</v>
      </c>
      <c r="B78" s="89" t="s">
        <v>440</v>
      </c>
      <c r="C78" s="89" t="s">
        <v>441</v>
      </c>
    </row>
    <row r="79" spans="1:3" ht="11.25">
      <c r="A79" s="89" t="s">
        <v>436</v>
      </c>
      <c r="B79" s="89" t="s">
        <v>442</v>
      </c>
      <c r="C79" s="89" t="s">
        <v>443</v>
      </c>
    </row>
    <row r="80" spans="1:3" ht="11.25">
      <c r="A80" s="89" t="s">
        <v>436</v>
      </c>
      <c r="B80" s="89" t="s">
        <v>444</v>
      </c>
      <c r="C80" s="89" t="s">
        <v>445</v>
      </c>
    </row>
    <row r="81" spans="1:3" ht="11.25">
      <c r="A81" s="89" t="s">
        <v>436</v>
      </c>
      <c r="B81" s="89" t="s">
        <v>446</v>
      </c>
      <c r="C81" s="89" t="s">
        <v>447</v>
      </c>
    </row>
    <row r="82" spans="1:3" ht="11.25">
      <c r="A82" s="89" t="s">
        <v>436</v>
      </c>
      <c r="B82" s="89" t="s">
        <v>436</v>
      </c>
      <c r="C82" s="89" t="s">
        <v>437</v>
      </c>
    </row>
    <row r="83" spans="1:3" ht="11.25">
      <c r="A83" s="89" t="s">
        <v>436</v>
      </c>
      <c r="B83" s="89" t="s">
        <v>448</v>
      </c>
      <c r="C83" s="89" t="s">
        <v>449</v>
      </c>
    </row>
    <row r="84" spans="1:3" ht="11.25">
      <c r="A84" s="89" t="s">
        <v>436</v>
      </c>
      <c r="B84" s="89" t="s">
        <v>450</v>
      </c>
      <c r="C84" s="89" t="s">
        <v>451</v>
      </c>
    </row>
    <row r="85" spans="1:3" ht="11.25">
      <c r="A85" s="89" t="s">
        <v>436</v>
      </c>
      <c r="B85" s="89" t="s">
        <v>452</v>
      </c>
      <c r="C85" s="89" t="s">
        <v>453</v>
      </c>
    </row>
    <row r="86" spans="1:3" ht="11.25">
      <c r="A86" s="89" t="s">
        <v>436</v>
      </c>
      <c r="B86" s="89" t="s">
        <v>454</v>
      </c>
      <c r="C86" s="89" t="s">
        <v>455</v>
      </c>
    </row>
    <row r="87" spans="1:3" ht="11.25">
      <c r="A87" s="89" t="s">
        <v>436</v>
      </c>
      <c r="B87" s="89" t="s">
        <v>456</v>
      </c>
      <c r="C87" s="89" t="s">
        <v>457</v>
      </c>
    </row>
    <row r="88" spans="1:3" ht="11.25">
      <c r="A88" s="89" t="s">
        <v>436</v>
      </c>
      <c r="B88" s="89" t="s">
        <v>458</v>
      </c>
      <c r="C88" s="89" t="s">
        <v>459</v>
      </c>
    </row>
    <row r="89" spans="1:3" ht="11.25">
      <c r="A89" s="89" t="s">
        <v>436</v>
      </c>
      <c r="B89" s="89" t="s">
        <v>460</v>
      </c>
      <c r="C89" s="89" t="s">
        <v>461</v>
      </c>
    </row>
    <row r="90" spans="1:3" ht="11.25">
      <c r="A90" s="89" t="s">
        <v>436</v>
      </c>
      <c r="B90" s="89" t="s">
        <v>462</v>
      </c>
      <c r="C90" s="89" t="s">
        <v>463</v>
      </c>
    </row>
    <row r="91" spans="1:3" ht="11.25">
      <c r="A91" s="89" t="s">
        <v>464</v>
      </c>
      <c r="B91" s="89" t="s">
        <v>466</v>
      </c>
      <c r="C91" s="89" t="s">
        <v>467</v>
      </c>
    </row>
    <row r="92" spans="1:3" ht="11.25">
      <c r="A92" s="89" t="s">
        <v>464</v>
      </c>
      <c r="B92" s="89" t="s">
        <v>468</v>
      </c>
      <c r="C92" s="89" t="s">
        <v>469</v>
      </c>
    </row>
    <row r="93" spans="1:3" ht="11.25">
      <c r="A93" s="89" t="s">
        <v>464</v>
      </c>
      <c r="B93" s="89" t="s">
        <v>470</v>
      </c>
      <c r="C93" s="89" t="s">
        <v>471</v>
      </c>
    </row>
    <row r="94" spans="1:3" ht="11.25">
      <c r="A94" s="89" t="s">
        <v>464</v>
      </c>
      <c r="B94" s="89" t="s">
        <v>472</v>
      </c>
      <c r="C94" s="89" t="s">
        <v>473</v>
      </c>
    </row>
    <row r="95" spans="1:3" ht="11.25">
      <c r="A95" s="89" t="s">
        <v>464</v>
      </c>
      <c r="B95" s="89" t="s">
        <v>474</v>
      </c>
      <c r="C95" s="89" t="s">
        <v>475</v>
      </c>
    </row>
    <row r="96" spans="1:3" ht="11.25">
      <c r="A96" s="89" t="s">
        <v>464</v>
      </c>
      <c r="B96" s="89" t="s">
        <v>464</v>
      </c>
      <c r="C96" s="89" t="s">
        <v>465</v>
      </c>
    </row>
    <row r="97" spans="1:3" ht="11.25">
      <c r="A97" s="89" t="s">
        <v>464</v>
      </c>
      <c r="B97" s="89" t="s">
        <v>476</v>
      </c>
      <c r="C97" s="89" t="s">
        <v>477</v>
      </c>
    </row>
    <row r="98" spans="1:3" ht="11.25">
      <c r="A98" s="89" t="s">
        <v>464</v>
      </c>
      <c r="B98" s="89" t="s">
        <v>478</v>
      </c>
      <c r="C98" s="89" t="s">
        <v>479</v>
      </c>
    </row>
    <row r="99" spans="1:3" ht="11.25">
      <c r="A99" s="89" t="s">
        <v>464</v>
      </c>
      <c r="B99" s="89" t="s">
        <v>480</v>
      </c>
      <c r="C99" s="89" t="s">
        <v>481</v>
      </c>
    </row>
    <row r="100" spans="1:3" ht="11.25">
      <c r="A100" s="89" t="s">
        <v>464</v>
      </c>
      <c r="B100" s="89" t="s">
        <v>482</v>
      </c>
      <c r="C100" s="89" t="s">
        <v>483</v>
      </c>
    </row>
    <row r="101" spans="1:3" ht="11.25">
      <c r="A101" s="89" t="s">
        <v>464</v>
      </c>
      <c r="B101" s="89" t="s">
        <v>484</v>
      </c>
      <c r="C101" s="89" t="s">
        <v>485</v>
      </c>
    </row>
    <row r="102" spans="1:3" ht="11.25">
      <c r="A102" s="89" t="s">
        <v>464</v>
      </c>
      <c r="B102" s="89" t="s">
        <v>486</v>
      </c>
      <c r="C102" s="89" t="s">
        <v>487</v>
      </c>
    </row>
    <row r="103" spans="1:3" ht="11.25">
      <c r="A103" s="89" t="s">
        <v>464</v>
      </c>
      <c r="B103" s="89" t="s">
        <v>488</v>
      </c>
      <c r="C103" s="89" t="s">
        <v>489</v>
      </c>
    </row>
    <row r="104" spans="1:3" ht="11.25">
      <c r="A104" s="89" t="s">
        <v>464</v>
      </c>
      <c r="B104" s="89" t="s">
        <v>490</v>
      </c>
      <c r="C104" s="89" t="s">
        <v>491</v>
      </c>
    </row>
    <row r="105" spans="1:3" ht="11.25">
      <c r="A105" s="89" t="s">
        <v>464</v>
      </c>
      <c r="B105" s="89" t="s">
        <v>492</v>
      </c>
      <c r="C105" s="89" t="s">
        <v>493</v>
      </c>
    </row>
    <row r="106" spans="1:3" ht="11.25">
      <c r="A106" s="89" t="s">
        <v>464</v>
      </c>
      <c r="B106" s="89" t="s">
        <v>494</v>
      </c>
      <c r="C106" s="89" t="s">
        <v>495</v>
      </c>
    </row>
    <row r="107" spans="1:3" ht="11.25">
      <c r="A107" s="89" t="s">
        <v>464</v>
      </c>
      <c r="B107" s="89" t="s">
        <v>496</v>
      </c>
      <c r="C107" s="89" t="s">
        <v>497</v>
      </c>
    </row>
    <row r="108" spans="1:3" ht="11.25">
      <c r="A108" s="89" t="s">
        <v>464</v>
      </c>
      <c r="B108" s="89" t="s">
        <v>498</v>
      </c>
      <c r="C108" s="89" t="s">
        <v>499</v>
      </c>
    </row>
    <row r="109" spans="1:3" ht="11.25">
      <c r="A109" s="89" t="s">
        <v>464</v>
      </c>
      <c r="B109" s="89" t="s">
        <v>500</v>
      </c>
      <c r="C109" s="89" t="s">
        <v>501</v>
      </c>
    </row>
    <row r="110" spans="1:3" ht="11.25">
      <c r="A110" s="89" t="s">
        <v>464</v>
      </c>
      <c r="B110" s="89" t="s">
        <v>502</v>
      </c>
      <c r="C110" s="89" t="s">
        <v>503</v>
      </c>
    </row>
    <row r="111" spans="1:3" ht="11.25">
      <c r="A111" s="89" t="s">
        <v>464</v>
      </c>
      <c r="B111" s="89" t="s">
        <v>504</v>
      </c>
      <c r="C111" s="89" t="s">
        <v>505</v>
      </c>
    </row>
    <row r="112" spans="1:3" ht="11.25">
      <c r="A112" s="89" t="s">
        <v>464</v>
      </c>
      <c r="B112" s="89" t="s">
        <v>506</v>
      </c>
      <c r="C112" s="89" t="s">
        <v>507</v>
      </c>
    </row>
    <row r="113" spans="1:3" ht="11.25">
      <c r="A113" s="89" t="s">
        <v>464</v>
      </c>
      <c r="B113" s="89" t="s">
        <v>508</v>
      </c>
      <c r="C113" s="89" t="s">
        <v>509</v>
      </c>
    </row>
    <row r="114" spans="1:3" ht="11.25">
      <c r="A114" s="89" t="s">
        <v>464</v>
      </c>
      <c r="B114" s="89" t="s">
        <v>510</v>
      </c>
      <c r="C114" s="89" t="s">
        <v>511</v>
      </c>
    </row>
    <row r="115" spans="1:3" ht="11.25">
      <c r="A115" s="89" t="s">
        <v>464</v>
      </c>
      <c r="B115" s="89" t="s">
        <v>512</v>
      </c>
      <c r="C115" s="89" t="s">
        <v>513</v>
      </c>
    </row>
    <row r="116" spans="1:3" ht="11.25">
      <c r="A116" s="89" t="s">
        <v>514</v>
      </c>
      <c r="B116" s="89" t="s">
        <v>516</v>
      </c>
      <c r="C116" s="89" t="s">
        <v>517</v>
      </c>
    </row>
    <row r="117" spans="1:3" ht="11.25">
      <c r="A117" s="89" t="s">
        <v>514</v>
      </c>
      <c r="B117" s="89" t="s">
        <v>518</v>
      </c>
      <c r="C117" s="89" t="s">
        <v>519</v>
      </c>
    </row>
    <row r="118" spans="1:3" ht="11.25">
      <c r="A118" s="89" t="s">
        <v>514</v>
      </c>
      <c r="B118" s="89" t="s">
        <v>520</v>
      </c>
      <c r="C118" s="89" t="s">
        <v>521</v>
      </c>
    </row>
    <row r="119" spans="1:3" ht="11.25">
      <c r="A119" s="89" t="s">
        <v>514</v>
      </c>
      <c r="B119" s="89" t="s">
        <v>522</v>
      </c>
      <c r="C119" s="89" t="s">
        <v>523</v>
      </c>
    </row>
    <row r="120" spans="1:3" ht="11.25">
      <c r="A120" s="89" t="s">
        <v>514</v>
      </c>
      <c r="B120" s="89" t="s">
        <v>524</v>
      </c>
      <c r="C120" s="89" t="s">
        <v>525</v>
      </c>
    </row>
    <row r="121" spans="1:3" ht="11.25">
      <c r="A121" s="89" t="s">
        <v>514</v>
      </c>
      <c r="B121" s="89" t="s">
        <v>526</v>
      </c>
      <c r="C121" s="89" t="s">
        <v>527</v>
      </c>
    </row>
    <row r="122" spans="1:3" ht="11.25">
      <c r="A122" s="89" t="s">
        <v>514</v>
      </c>
      <c r="B122" s="89" t="s">
        <v>514</v>
      </c>
      <c r="C122" s="89" t="s">
        <v>515</v>
      </c>
    </row>
    <row r="123" spans="1:3" ht="11.25">
      <c r="A123" s="89" t="s">
        <v>514</v>
      </c>
      <c r="B123" s="89" t="s">
        <v>528</v>
      </c>
      <c r="C123" s="89" t="s">
        <v>529</v>
      </c>
    </row>
    <row r="124" spans="1:3" ht="11.25">
      <c r="A124" s="89" t="s">
        <v>514</v>
      </c>
      <c r="B124" s="89" t="s">
        <v>530</v>
      </c>
      <c r="C124" s="89" t="s">
        <v>531</v>
      </c>
    </row>
    <row r="125" spans="1:3" ht="11.25">
      <c r="A125" s="89" t="s">
        <v>514</v>
      </c>
      <c r="B125" s="89" t="s">
        <v>532</v>
      </c>
      <c r="C125" s="89" t="s">
        <v>533</v>
      </c>
    </row>
    <row r="126" spans="1:3" ht="11.25">
      <c r="A126" s="89" t="s">
        <v>514</v>
      </c>
      <c r="B126" s="89" t="s">
        <v>534</v>
      </c>
      <c r="C126" s="89" t="s">
        <v>535</v>
      </c>
    </row>
    <row r="127" spans="1:3" ht="11.25">
      <c r="A127" s="89" t="s">
        <v>536</v>
      </c>
      <c r="B127" s="89" t="s">
        <v>538</v>
      </c>
      <c r="C127" s="89" t="s">
        <v>539</v>
      </c>
    </row>
    <row r="128" spans="1:3" ht="11.25">
      <c r="A128" s="89" t="s">
        <v>536</v>
      </c>
      <c r="B128" s="89" t="s">
        <v>540</v>
      </c>
      <c r="C128" s="89" t="s">
        <v>541</v>
      </c>
    </row>
    <row r="129" spans="1:3" ht="11.25">
      <c r="A129" s="89" t="s">
        <v>536</v>
      </c>
      <c r="B129" s="89" t="s">
        <v>542</v>
      </c>
      <c r="C129" s="89" t="s">
        <v>543</v>
      </c>
    </row>
    <row r="130" spans="1:3" ht="11.25">
      <c r="A130" s="89" t="s">
        <v>536</v>
      </c>
      <c r="B130" s="89" t="s">
        <v>544</v>
      </c>
      <c r="C130" s="89" t="s">
        <v>545</v>
      </c>
    </row>
    <row r="131" spans="1:3" ht="11.25">
      <c r="A131" s="89" t="s">
        <v>536</v>
      </c>
      <c r="B131" s="89" t="s">
        <v>536</v>
      </c>
      <c r="C131" s="89" t="s">
        <v>537</v>
      </c>
    </row>
    <row r="132" spans="1:3" ht="11.25">
      <c r="A132" s="89" t="s">
        <v>536</v>
      </c>
      <c r="B132" s="89" t="s">
        <v>546</v>
      </c>
      <c r="C132" s="89" t="s">
        <v>547</v>
      </c>
    </row>
    <row r="133" spans="1:3" ht="11.25">
      <c r="A133" s="89" t="s">
        <v>536</v>
      </c>
      <c r="B133" s="89" t="s">
        <v>548</v>
      </c>
      <c r="C133" s="89" t="s">
        <v>549</v>
      </c>
    </row>
    <row r="134" spans="1:3" ht="11.25">
      <c r="A134" s="89" t="s">
        <v>536</v>
      </c>
      <c r="B134" s="89" t="s">
        <v>550</v>
      </c>
      <c r="C134" s="89" t="s">
        <v>551</v>
      </c>
    </row>
    <row r="135" spans="1:3" ht="11.25">
      <c r="A135" s="89" t="s">
        <v>536</v>
      </c>
      <c r="B135" s="89" t="s">
        <v>552</v>
      </c>
      <c r="C135" s="89" t="s">
        <v>553</v>
      </c>
    </row>
    <row r="136" spans="1:3" ht="11.25">
      <c r="A136" s="89" t="s">
        <v>536</v>
      </c>
      <c r="B136" s="89" t="s">
        <v>554</v>
      </c>
      <c r="C136" s="89" t="s">
        <v>555</v>
      </c>
    </row>
    <row r="137" spans="1:3" ht="11.25">
      <c r="A137" s="89" t="s">
        <v>536</v>
      </c>
      <c r="B137" s="89" t="s">
        <v>556</v>
      </c>
      <c r="C137" s="89" t="s">
        <v>557</v>
      </c>
    </row>
    <row r="138" spans="1:3" ht="11.25">
      <c r="A138" s="89" t="s">
        <v>536</v>
      </c>
      <c r="B138" s="89" t="s">
        <v>558</v>
      </c>
      <c r="C138" s="89" t="s">
        <v>559</v>
      </c>
    </row>
    <row r="139" spans="1:3" ht="11.25">
      <c r="A139" s="89" t="s">
        <v>536</v>
      </c>
      <c r="B139" s="89" t="s">
        <v>560</v>
      </c>
      <c r="C139" s="89" t="s">
        <v>561</v>
      </c>
    </row>
    <row r="140" spans="1:3" ht="11.25">
      <c r="A140" s="89" t="s">
        <v>562</v>
      </c>
      <c r="B140" s="89" t="s">
        <v>564</v>
      </c>
      <c r="C140" s="89" t="s">
        <v>565</v>
      </c>
    </row>
    <row r="141" spans="1:3" ht="11.25">
      <c r="A141" s="89" t="s">
        <v>562</v>
      </c>
      <c r="B141" s="89" t="s">
        <v>566</v>
      </c>
      <c r="C141" s="89" t="s">
        <v>567</v>
      </c>
    </row>
    <row r="142" spans="1:3" ht="11.25">
      <c r="A142" s="89" t="s">
        <v>562</v>
      </c>
      <c r="B142" s="89" t="s">
        <v>568</v>
      </c>
      <c r="C142" s="89" t="s">
        <v>569</v>
      </c>
    </row>
    <row r="143" spans="1:3" ht="11.25">
      <c r="A143" s="89" t="s">
        <v>562</v>
      </c>
      <c r="B143" s="89" t="s">
        <v>570</v>
      </c>
      <c r="C143" s="89" t="s">
        <v>571</v>
      </c>
    </row>
    <row r="144" spans="1:3" ht="11.25">
      <c r="A144" s="89" t="s">
        <v>562</v>
      </c>
      <c r="B144" s="89" t="s">
        <v>562</v>
      </c>
      <c r="C144" s="89" t="s">
        <v>563</v>
      </c>
    </row>
    <row r="145" spans="1:3" ht="11.25">
      <c r="A145" s="89" t="s">
        <v>562</v>
      </c>
      <c r="B145" s="89" t="s">
        <v>572</v>
      </c>
      <c r="C145" s="89" t="s">
        <v>573</v>
      </c>
    </row>
    <row r="146" spans="1:3" ht="11.25">
      <c r="A146" s="89" t="s">
        <v>562</v>
      </c>
      <c r="B146" s="89" t="s">
        <v>574</v>
      </c>
      <c r="C146" s="89" t="s">
        <v>575</v>
      </c>
    </row>
    <row r="147" spans="1:3" ht="11.25">
      <c r="A147" s="89" t="s">
        <v>562</v>
      </c>
      <c r="B147" s="89" t="s">
        <v>576</v>
      </c>
      <c r="C147" s="89" t="s">
        <v>577</v>
      </c>
    </row>
    <row r="148" spans="1:3" ht="11.25">
      <c r="A148" s="89" t="s">
        <v>562</v>
      </c>
      <c r="B148" s="89" t="s">
        <v>578</v>
      </c>
      <c r="C148" s="89" t="s">
        <v>579</v>
      </c>
    </row>
    <row r="149" spans="1:3" ht="11.25">
      <c r="A149" s="89" t="s">
        <v>562</v>
      </c>
      <c r="B149" s="89" t="s">
        <v>580</v>
      </c>
      <c r="C149" s="89" t="s">
        <v>581</v>
      </c>
    </row>
    <row r="150" spans="1:3" ht="11.25">
      <c r="A150" s="89" t="s">
        <v>582</v>
      </c>
      <c r="B150" s="89" t="s">
        <v>584</v>
      </c>
      <c r="C150" s="89" t="s">
        <v>585</v>
      </c>
    </row>
    <row r="151" spans="1:3" ht="11.25">
      <c r="A151" s="89" t="s">
        <v>582</v>
      </c>
      <c r="B151" s="89" t="s">
        <v>586</v>
      </c>
      <c r="C151" s="89" t="s">
        <v>587</v>
      </c>
    </row>
    <row r="152" spans="1:3" ht="11.25">
      <c r="A152" s="89" t="s">
        <v>582</v>
      </c>
      <c r="B152" s="89" t="s">
        <v>588</v>
      </c>
      <c r="C152" s="89" t="s">
        <v>589</v>
      </c>
    </row>
    <row r="153" spans="1:3" ht="11.25">
      <c r="A153" s="89" t="s">
        <v>582</v>
      </c>
      <c r="B153" s="89" t="s">
        <v>590</v>
      </c>
      <c r="C153" s="89" t="s">
        <v>591</v>
      </c>
    </row>
    <row r="154" spans="1:3" ht="11.25">
      <c r="A154" s="89" t="s">
        <v>582</v>
      </c>
      <c r="B154" s="89" t="s">
        <v>582</v>
      </c>
      <c r="C154" s="89" t="s">
        <v>583</v>
      </c>
    </row>
    <row r="155" spans="1:3" ht="11.25">
      <c r="A155" s="89" t="s">
        <v>582</v>
      </c>
      <c r="B155" s="89" t="s">
        <v>592</v>
      </c>
      <c r="C155" s="89" t="s">
        <v>593</v>
      </c>
    </row>
    <row r="156" spans="1:3" ht="11.25">
      <c r="A156" s="89" t="s">
        <v>582</v>
      </c>
      <c r="B156" s="89" t="s">
        <v>594</v>
      </c>
      <c r="C156" s="89" t="s">
        <v>595</v>
      </c>
    </row>
    <row r="157" spans="1:3" ht="11.25">
      <c r="A157" s="89" t="s">
        <v>582</v>
      </c>
      <c r="B157" s="89" t="s">
        <v>596</v>
      </c>
      <c r="C157" s="89" t="s">
        <v>597</v>
      </c>
    </row>
    <row r="158" spans="1:3" ht="11.25">
      <c r="A158" s="89" t="s">
        <v>582</v>
      </c>
      <c r="B158" s="89" t="s">
        <v>598</v>
      </c>
      <c r="C158" s="89" t="s">
        <v>599</v>
      </c>
    </row>
    <row r="159" spans="1:3" ht="11.25">
      <c r="A159" s="89" t="s">
        <v>582</v>
      </c>
      <c r="B159" s="89" t="s">
        <v>600</v>
      </c>
      <c r="C159" s="89" t="s">
        <v>601</v>
      </c>
    </row>
    <row r="160" spans="1:3" ht="11.25">
      <c r="A160" s="89" t="s">
        <v>582</v>
      </c>
      <c r="B160" s="89" t="s">
        <v>602</v>
      </c>
      <c r="C160" s="89" t="s">
        <v>603</v>
      </c>
    </row>
    <row r="161" spans="1:3" ht="11.25">
      <c r="A161" s="89" t="s">
        <v>604</v>
      </c>
      <c r="B161" s="89" t="s">
        <v>606</v>
      </c>
      <c r="C161" s="89" t="s">
        <v>607</v>
      </c>
    </row>
    <row r="162" spans="1:3" ht="11.25">
      <c r="A162" s="89" t="s">
        <v>604</v>
      </c>
      <c r="B162" s="89" t="s">
        <v>608</v>
      </c>
      <c r="C162" s="89" t="s">
        <v>609</v>
      </c>
    </row>
    <row r="163" spans="1:3" ht="11.25">
      <c r="A163" s="89" t="s">
        <v>604</v>
      </c>
      <c r="B163" s="89" t="s">
        <v>610</v>
      </c>
      <c r="C163" s="89" t="s">
        <v>611</v>
      </c>
    </row>
    <row r="164" spans="1:3" ht="11.25">
      <c r="A164" s="89" t="s">
        <v>604</v>
      </c>
      <c r="B164" s="89" t="s">
        <v>612</v>
      </c>
      <c r="C164" s="89" t="s">
        <v>613</v>
      </c>
    </row>
    <row r="165" spans="1:3" ht="11.25">
      <c r="A165" s="89" t="s">
        <v>604</v>
      </c>
      <c r="B165" s="89" t="s">
        <v>614</v>
      </c>
      <c r="C165" s="89" t="s">
        <v>615</v>
      </c>
    </row>
    <row r="166" spans="1:3" ht="11.25">
      <c r="A166" s="89" t="s">
        <v>604</v>
      </c>
      <c r="B166" s="89" t="s">
        <v>604</v>
      </c>
      <c r="C166" s="89" t="s">
        <v>605</v>
      </c>
    </row>
    <row r="167" spans="1:3" ht="11.25">
      <c r="A167" s="89" t="s">
        <v>604</v>
      </c>
      <c r="B167" s="89" t="s">
        <v>616</v>
      </c>
      <c r="C167" s="89" t="s">
        <v>617</v>
      </c>
    </row>
    <row r="168" spans="1:3" ht="11.25">
      <c r="A168" s="89" t="s">
        <v>604</v>
      </c>
      <c r="B168" s="89" t="s">
        <v>309</v>
      </c>
      <c r="C168" s="89" t="s">
        <v>618</v>
      </c>
    </row>
    <row r="169" spans="1:3" ht="11.25">
      <c r="A169" s="89" t="s">
        <v>604</v>
      </c>
      <c r="B169" s="89" t="s">
        <v>619</v>
      </c>
      <c r="C169" s="89" t="s">
        <v>620</v>
      </c>
    </row>
    <row r="170" spans="1:3" ht="11.25">
      <c r="A170" s="89" t="s">
        <v>604</v>
      </c>
      <c r="B170" s="89" t="s">
        <v>621</v>
      </c>
      <c r="C170" s="89" t="s">
        <v>622</v>
      </c>
    </row>
    <row r="171" spans="1:3" ht="11.25">
      <c r="A171" s="89" t="s">
        <v>604</v>
      </c>
      <c r="B171" s="89" t="s">
        <v>623</v>
      </c>
      <c r="C171" s="89" t="s">
        <v>624</v>
      </c>
    </row>
    <row r="172" spans="1:3" ht="11.25">
      <c r="A172" s="89" t="s">
        <v>604</v>
      </c>
      <c r="B172" s="89" t="s">
        <v>625</v>
      </c>
      <c r="C172" s="89" t="s">
        <v>626</v>
      </c>
    </row>
    <row r="173" spans="1:3" ht="11.25">
      <c r="A173" s="89" t="s">
        <v>604</v>
      </c>
      <c r="B173" s="89" t="s">
        <v>627</v>
      </c>
      <c r="C173" s="89" t="s">
        <v>628</v>
      </c>
    </row>
    <row r="174" spans="1:3" ht="11.25">
      <c r="A174" s="89" t="s">
        <v>629</v>
      </c>
      <c r="B174" s="89" t="s">
        <v>538</v>
      </c>
      <c r="C174" s="89" t="s">
        <v>631</v>
      </c>
    </row>
    <row r="175" spans="1:3" ht="11.25">
      <c r="A175" s="89" t="s">
        <v>629</v>
      </c>
      <c r="B175" s="89" t="s">
        <v>632</v>
      </c>
      <c r="C175" s="89" t="s">
        <v>633</v>
      </c>
    </row>
    <row r="176" spans="1:3" ht="11.25">
      <c r="A176" s="89" t="s">
        <v>629</v>
      </c>
      <c r="B176" s="89" t="s">
        <v>634</v>
      </c>
      <c r="C176" s="89" t="s">
        <v>635</v>
      </c>
    </row>
    <row r="177" spans="1:3" ht="11.25">
      <c r="A177" s="89" t="s">
        <v>629</v>
      </c>
      <c r="B177" s="89" t="s">
        <v>636</v>
      </c>
      <c r="C177" s="89" t="s">
        <v>637</v>
      </c>
    </row>
    <row r="178" spans="1:3" ht="11.25">
      <c r="A178" s="89" t="s">
        <v>629</v>
      </c>
      <c r="B178" s="89" t="s">
        <v>629</v>
      </c>
      <c r="C178" s="89" t="s">
        <v>630</v>
      </c>
    </row>
    <row r="179" spans="1:3" ht="11.25">
      <c r="A179" s="89" t="s">
        <v>629</v>
      </c>
      <c r="B179" s="89" t="s">
        <v>638</v>
      </c>
      <c r="C179" s="89" t="s">
        <v>639</v>
      </c>
    </row>
    <row r="180" spans="1:3" ht="11.25">
      <c r="A180" s="89" t="s">
        <v>629</v>
      </c>
      <c r="B180" s="89" t="s">
        <v>640</v>
      </c>
      <c r="C180" s="89" t="s">
        <v>641</v>
      </c>
    </row>
    <row r="181" spans="1:3" ht="11.25">
      <c r="A181" s="89" t="s">
        <v>629</v>
      </c>
      <c r="B181" s="89" t="s">
        <v>642</v>
      </c>
      <c r="C181" s="89" t="s">
        <v>643</v>
      </c>
    </row>
    <row r="182" spans="1:3" ht="11.25">
      <c r="A182" s="89" t="s">
        <v>629</v>
      </c>
      <c r="B182" s="89" t="s">
        <v>644</v>
      </c>
      <c r="C182" s="89" t="s">
        <v>645</v>
      </c>
    </row>
    <row r="183" spans="1:3" ht="11.25">
      <c r="A183" s="89" t="s">
        <v>629</v>
      </c>
      <c r="B183" s="89" t="s">
        <v>646</v>
      </c>
      <c r="C183" s="89" t="s">
        <v>647</v>
      </c>
    </row>
    <row r="184" spans="1:3" ht="11.25">
      <c r="A184" s="89" t="s">
        <v>629</v>
      </c>
      <c r="B184" s="89" t="s">
        <v>648</v>
      </c>
      <c r="C184" s="89" t="s">
        <v>649</v>
      </c>
    </row>
    <row r="185" spans="1:3" ht="11.25">
      <c r="A185" s="89" t="s">
        <v>629</v>
      </c>
      <c r="B185" s="89" t="s">
        <v>650</v>
      </c>
      <c r="C185" s="89" t="s">
        <v>651</v>
      </c>
    </row>
    <row r="186" spans="1:3" ht="11.25">
      <c r="A186" s="89" t="s">
        <v>629</v>
      </c>
      <c r="B186" s="89" t="s">
        <v>652</v>
      </c>
      <c r="C186" s="89" t="s">
        <v>653</v>
      </c>
    </row>
    <row r="187" spans="1:3" ht="11.25">
      <c r="A187" s="89" t="s">
        <v>629</v>
      </c>
      <c r="B187" s="89" t="s">
        <v>654</v>
      </c>
      <c r="C187" s="89" t="s">
        <v>655</v>
      </c>
    </row>
    <row r="188" spans="1:3" ht="11.25">
      <c r="A188" s="89" t="s">
        <v>629</v>
      </c>
      <c r="B188" s="89" t="s">
        <v>656</v>
      </c>
      <c r="C188" s="89" t="s">
        <v>657</v>
      </c>
    </row>
    <row r="189" spans="1:3" ht="11.25">
      <c r="A189" s="89" t="s">
        <v>629</v>
      </c>
      <c r="B189" s="89" t="s">
        <v>658</v>
      </c>
      <c r="C189" s="89" t="s">
        <v>659</v>
      </c>
    </row>
    <row r="190" spans="1:3" ht="11.25">
      <c r="A190" s="89" t="s">
        <v>629</v>
      </c>
      <c r="B190" s="89" t="s">
        <v>660</v>
      </c>
      <c r="C190" s="89" t="s">
        <v>661</v>
      </c>
    </row>
    <row r="191" spans="1:3" ht="11.25">
      <c r="A191" s="89" t="s">
        <v>662</v>
      </c>
      <c r="B191" s="89" t="s">
        <v>664</v>
      </c>
      <c r="C191" s="89" t="s">
        <v>665</v>
      </c>
    </row>
    <row r="192" spans="1:3" ht="11.25">
      <c r="A192" s="89" t="s">
        <v>662</v>
      </c>
      <c r="B192" s="89" t="s">
        <v>528</v>
      </c>
      <c r="C192" s="89" t="s">
        <v>666</v>
      </c>
    </row>
    <row r="193" spans="1:3" ht="11.25">
      <c r="A193" s="89" t="s">
        <v>662</v>
      </c>
      <c r="B193" s="89" t="s">
        <v>667</v>
      </c>
      <c r="C193" s="89" t="s">
        <v>668</v>
      </c>
    </row>
    <row r="194" spans="1:3" ht="11.25">
      <c r="A194" s="89" t="s">
        <v>662</v>
      </c>
      <c r="B194" s="89" t="s">
        <v>669</v>
      </c>
      <c r="C194" s="89" t="s">
        <v>670</v>
      </c>
    </row>
    <row r="195" spans="1:3" ht="11.25">
      <c r="A195" s="89" t="s">
        <v>662</v>
      </c>
      <c r="B195" s="89" t="s">
        <v>671</v>
      </c>
      <c r="C195" s="89" t="s">
        <v>672</v>
      </c>
    </row>
    <row r="196" spans="1:3" ht="11.25">
      <c r="A196" s="89" t="s">
        <v>662</v>
      </c>
      <c r="B196" s="89" t="s">
        <v>673</v>
      </c>
      <c r="C196" s="89" t="s">
        <v>674</v>
      </c>
    </row>
    <row r="197" spans="1:3" ht="11.25">
      <c r="A197" s="89" t="s">
        <v>662</v>
      </c>
      <c r="B197" s="89" t="s">
        <v>309</v>
      </c>
      <c r="C197" s="89" t="s">
        <v>675</v>
      </c>
    </row>
    <row r="198" spans="1:3" ht="11.25">
      <c r="A198" s="89" t="s">
        <v>662</v>
      </c>
      <c r="B198" s="89" t="s">
        <v>662</v>
      </c>
      <c r="C198" s="89" t="s">
        <v>663</v>
      </c>
    </row>
    <row r="199" spans="1:3" ht="11.25">
      <c r="A199" s="89" t="s">
        <v>662</v>
      </c>
      <c r="B199" s="89" t="s">
        <v>676</v>
      </c>
      <c r="C199" s="89" t="s">
        <v>677</v>
      </c>
    </row>
    <row r="200" spans="1:3" ht="11.25">
      <c r="A200" s="89" t="s">
        <v>662</v>
      </c>
      <c r="B200" s="89" t="s">
        <v>678</v>
      </c>
      <c r="C200" s="89" t="s">
        <v>679</v>
      </c>
    </row>
    <row r="201" spans="1:3" ht="11.25">
      <c r="A201" s="89" t="s">
        <v>662</v>
      </c>
      <c r="B201" s="89" t="s">
        <v>680</v>
      </c>
      <c r="C201" s="89" t="s">
        <v>681</v>
      </c>
    </row>
    <row r="202" spans="1:3" ht="11.25">
      <c r="A202" s="89" t="s">
        <v>662</v>
      </c>
      <c r="B202" s="89" t="s">
        <v>682</v>
      </c>
      <c r="C202" s="89" t="s">
        <v>683</v>
      </c>
    </row>
    <row r="203" spans="1:3" ht="11.25">
      <c r="A203" s="89" t="s">
        <v>662</v>
      </c>
      <c r="B203" s="89" t="s">
        <v>684</v>
      </c>
      <c r="C203" s="89" t="s">
        <v>685</v>
      </c>
    </row>
    <row r="204" spans="1:3" ht="11.25">
      <c r="A204" s="89" t="s">
        <v>686</v>
      </c>
      <c r="B204" s="89" t="s">
        <v>688</v>
      </c>
      <c r="C204" s="89" t="s">
        <v>689</v>
      </c>
    </row>
    <row r="205" spans="1:3" ht="11.25">
      <c r="A205" s="89" t="s">
        <v>686</v>
      </c>
      <c r="B205" s="89" t="s">
        <v>690</v>
      </c>
      <c r="C205" s="89" t="s">
        <v>691</v>
      </c>
    </row>
    <row r="206" spans="1:3" ht="11.25">
      <c r="A206" s="89" t="s">
        <v>686</v>
      </c>
      <c r="B206" s="89" t="s">
        <v>692</v>
      </c>
      <c r="C206" s="89" t="s">
        <v>693</v>
      </c>
    </row>
    <row r="207" spans="1:3" ht="11.25">
      <c r="A207" s="89" t="s">
        <v>686</v>
      </c>
      <c r="B207" s="89" t="s">
        <v>694</v>
      </c>
      <c r="C207" s="89" t="s">
        <v>695</v>
      </c>
    </row>
    <row r="208" spans="1:3" ht="11.25">
      <c r="A208" s="89" t="s">
        <v>686</v>
      </c>
      <c r="B208" s="89" t="s">
        <v>696</v>
      </c>
      <c r="C208" s="89" t="s">
        <v>697</v>
      </c>
    </row>
    <row r="209" spans="1:3" ht="11.25">
      <c r="A209" s="89" t="s">
        <v>686</v>
      </c>
      <c r="B209" s="89" t="s">
        <v>698</v>
      </c>
      <c r="C209" s="89" t="s">
        <v>699</v>
      </c>
    </row>
    <row r="210" spans="1:3" ht="11.25">
      <c r="A210" s="89" t="s">
        <v>686</v>
      </c>
      <c r="B210" s="89" t="s">
        <v>700</v>
      </c>
      <c r="C210" s="89" t="s">
        <v>701</v>
      </c>
    </row>
    <row r="211" spans="1:3" ht="11.25">
      <c r="A211" s="89" t="s">
        <v>686</v>
      </c>
      <c r="B211" s="89" t="s">
        <v>702</v>
      </c>
      <c r="C211" s="89" t="s">
        <v>703</v>
      </c>
    </row>
    <row r="212" spans="1:3" ht="11.25">
      <c r="A212" s="89" t="s">
        <v>686</v>
      </c>
      <c r="B212" s="89" t="s">
        <v>704</v>
      </c>
      <c r="C212" s="89" t="s">
        <v>705</v>
      </c>
    </row>
    <row r="213" spans="1:3" ht="11.25">
      <c r="A213" s="89" t="s">
        <v>686</v>
      </c>
      <c r="B213" s="89" t="s">
        <v>706</v>
      </c>
      <c r="C213" s="89" t="s">
        <v>707</v>
      </c>
    </row>
    <row r="214" spans="1:3" ht="11.25">
      <c r="A214" s="89" t="s">
        <v>686</v>
      </c>
      <c r="B214" s="89" t="s">
        <v>686</v>
      </c>
      <c r="C214" s="89" t="s">
        <v>687</v>
      </c>
    </row>
    <row r="215" spans="1:3" ht="11.25">
      <c r="A215" s="89" t="s">
        <v>686</v>
      </c>
      <c r="B215" s="89" t="s">
        <v>708</v>
      </c>
      <c r="C215" s="89" t="s">
        <v>709</v>
      </c>
    </row>
    <row r="216" spans="1:3" ht="11.25">
      <c r="A216" s="89" t="s">
        <v>686</v>
      </c>
      <c r="B216" s="89" t="s">
        <v>710</v>
      </c>
      <c r="C216" s="89" t="s">
        <v>711</v>
      </c>
    </row>
    <row r="217" spans="1:3" ht="11.25">
      <c r="A217" s="89" t="s">
        <v>686</v>
      </c>
      <c r="B217" s="89" t="s">
        <v>712</v>
      </c>
      <c r="C217" s="89" t="s">
        <v>713</v>
      </c>
    </row>
    <row r="218" spans="1:3" ht="11.25">
      <c r="A218" s="89" t="s">
        <v>686</v>
      </c>
      <c r="B218" s="89" t="s">
        <v>714</v>
      </c>
      <c r="C218" s="89" t="s">
        <v>715</v>
      </c>
    </row>
    <row r="219" spans="1:3" ht="11.25">
      <c r="A219" s="89" t="s">
        <v>686</v>
      </c>
      <c r="B219" s="89" t="s">
        <v>716</v>
      </c>
      <c r="C219" s="89" t="s">
        <v>717</v>
      </c>
    </row>
    <row r="220" spans="1:3" ht="11.25">
      <c r="A220" s="89" t="s">
        <v>686</v>
      </c>
      <c r="B220" s="89" t="s">
        <v>718</v>
      </c>
      <c r="C220" s="89" t="s">
        <v>719</v>
      </c>
    </row>
    <row r="221" spans="1:3" ht="11.25">
      <c r="A221" s="89" t="s">
        <v>720</v>
      </c>
      <c r="B221" s="89" t="s">
        <v>722</v>
      </c>
      <c r="C221" s="89" t="s">
        <v>723</v>
      </c>
    </row>
    <row r="222" spans="1:3" ht="11.25">
      <c r="A222" s="89" t="s">
        <v>720</v>
      </c>
      <c r="B222" s="89" t="s">
        <v>724</v>
      </c>
      <c r="C222" s="89" t="s">
        <v>725</v>
      </c>
    </row>
    <row r="223" spans="1:3" ht="11.25">
      <c r="A223" s="89" t="s">
        <v>720</v>
      </c>
      <c r="B223" s="89" t="s">
        <v>726</v>
      </c>
      <c r="C223" s="89" t="s">
        <v>727</v>
      </c>
    </row>
    <row r="224" spans="1:3" ht="11.25">
      <c r="A224" s="89" t="s">
        <v>720</v>
      </c>
      <c r="B224" s="89" t="s">
        <v>728</v>
      </c>
      <c r="C224" s="89" t="s">
        <v>729</v>
      </c>
    </row>
    <row r="225" spans="1:3" ht="11.25">
      <c r="A225" s="89" t="s">
        <v>720</v>
      </c>
      <c r="B225" s="89" t="s">
        <v>730</v>
      </c>
      <c r="C225" s="89" t="s">
        <v>731</v>
      </c>
    </row>
    <row r="226" spans="1:3" ht="11.25">
      <c r="A226" s="89" t="s">
        <v>720</v>
      </c>
      <c r="B226" s="89" t="s">
        <v>732</v>
      </c>
      <c r="C226" s="89" t="s">
        <v>733</v>
      </c>
    </row>
    <row r="227" spans="1:3" ht="11.25">
      <c r="A227" s="89" t="s">
        <v>720</v>
      </c>
      <c r="B227" s="89" t="s">
        <v>734</v>
      </c>
      <c r="C227" s="89" t="s">
        <v>735</v>
      </c>
    </row>
    <row r="228" spans="1:3" ht="11.25">
      <c r="A228" s="89" t="s">
        <v>720</v>
      </c>
      <c r="B228" s="89" t="s">
        <v>736</v>
      </c>
      <c r="C228" s="89" t="s">
        <v>737</v>
      </c>
    </row>
    <row r="229" spans="1:3" ht="11.25">
      <c r="A229" s="89" t="s">
        <v>720</v>
      </c>
      <c r="B229" s="89" t="s">
        <v>738</v>
      </c>
      <c r="C229" s="89" t="s">
        <v>739</v>
      </c>
    </row>
    <row r="230" spans="1:3" ht="11.25">
      <c r="A230" s="89" t="s">
        <v>720</v>
      </c>
      <c r="B230" s="89" t="s">
        <v>740</v>
      </c>
      <c r="C230" s="89" t="s">
        <v>741</v>
      </c>
    </row>
    <row r="231" spans="1:3" ht="11.25">
      <c r="A231" s="89" t="s">
        <v>720</v>
      </c>
      <c r="B231" s="89" t="s">
        <v>742</v>
      </c>
      <c r="C231" s="89" t="s">
        <v>743</v>
      </c>
    </row>
    <row r="232" spans="1:3" ht="11.25">
      <c r="A232" s="89" t="s">
        <v>720</v>
      </c>
      <c r="B232" s="89" t="s">
        <v>678</v>
      </c>
      <c r="C232" s="89" t="s">
        <v>744</v>
      </c>
    </row>
    <row r="233" spans="1:3" ht="11.25">
      <c r="A233" s="89" t="s">
        <v>720</v>
      </c>
      <c r="B233" s="89" t="s">
        <v>745</v>
      </c>
      <c r="C233" s="89" t="s">
        <v>746</v>
      </c>
    </row>
    <row r="234" spans="1:3" ht="11.25">
      <c r="A234" s="89" t="s">
        <v>720</v>
      </c>
      <c r="B234" s="89" t="s">
        <v>747</v>
      </c>
      <c r="C234" s="89" t="s">
        <v>748</v>
      </c>
    </row>
    <row r="235" spans="1:3" ht="11.25">
      <c r="A235" s="89" t="s">
        <v>720</v>
      </c>
      <c r="B235" s="89" t="s">
        <v>720</v>
      </c>
      <c r="C235" s="89" t="s">
        <v>721</v>
      </c>
    </row>
    <row r="236" spans="1:3" ht="11.25">
      <c r="A236" s="89" t="s">
        <v>720</v>
      </c>
      <c r="B236" s="89" t="s">
        <v>749</v>
      </c>
      <c r="C236" s="89" t="s">
        <v>750</v>
      </c>
    </row>
    <row r="237" spans="1:3" ht="11.25">
      <c r="A237" s="89" t="s">
        <v>720</v>
      </c>
      <c r="B237" s="89" t="s">
        <v>751</v>
      </c>
      <c r="C237" s="89" t="s">
        <v>752</v>
      </c>
    </row>
    <row r="238" spans="1:3" ht="11.25">
      <c r="A238" s="89" t="s">
        <v>720</v>
      </c>
      <c r="B238" s="89" t="s">
        <v>753</v>
      </c>
      <c r="C238" s="89" t="s">
        <v>754</v>
      </c>
    </row>
    <row r="239" spans="1:3" ht="11.25">
      <c r="A239" s="89" t="s">
        <v>755</v>
      </c>
      <c r="B239" s="89" t="s">
        <v>757</v>
      </c>
      <c r="C239" s="89" t="s">
        <v>758</v>
      </c>
    </row>
    <row r="240" spans="1:3" ht="11.25">
      <c r="A240" s="89" t="s">
        <v>755</v>
      </c>
      <c r="B240" s="89" t="s">
        <v>759</v>
      </c>
      <c r="C240" s="89" t="s">
        <v>760</v>
      </c>
    </row>
    <row r="241" spans="1:3" ht="11.25">
      <c r="A241" s="89" t="s">
        <v>755</v>
      </c>
      <c r="B241" s="89" t="s">
        <v>761</v>
      </c>
      <c r="C241" s="89" t="s">
        <v>762</v>
      </c>
    </row>
    <row r="242" spans="1:3" ht="11.25">
      <c r="A242" s="89" t="s">
        <v>755</v>
      </c>
      <c r="B242" s="89" t="s">
        <v>763</v>
      </c>
      <c r="C242" s="89" t="s">
        <v>764</v>
      </c>
    </row>
    <row r="243" spans="1:3" ht="11.25">
      <c r="A243" s="89" t="s">
        <v>755</v>
      </c>
      <c r="B243" s="89" t="s">
        <v>765</v>
      </c>
      <c r="C243" s="89" t="s">
        <v>766</v>
      </c>
    </row>
    <row r="244" spans="1:3" ht="11.25">
      <c r="A244" s="89" t="s">
        <v>755</v>
      </c>
      <c r="B244" s="89" t="s">
        <v>767</v>
      </c>
      <c r="C244" s="89" t="s">
        <v>768</v>
      </c>
    </row>
    <row r="245" spans="1:3" ht="11.25">
      <c r="A245" s="89" t="s">
        <v>755</v>
      </c>
      <c r="B245" s="89" t="s">
        <v>769</v>
      </c>
      <c r="C245" s="89" t="s">
        <v>770</v>
      </c>
    </row>
    <row r="246" spans="1:3" ht="11.25">
      <c r="A246" s="89" t="s">
        <v>755</v>
      </c>
      <c r="B246" s="89" t="s">
        <v>771</v>
      </c>
      <c r="C246" s="89" t="s">
        <v>772</v>
      </c>
    </row>
    <row r="247" spans="1:3" ht="11.25">
      <c r="A247" s="89" t="s">
        <v>755</v>
      </c>
      <c r="B247" s="89" t="s">
        <v>773</v>
      </c>
      <c r="C247" s="89" t="s">
        <v>774</v>
      </c>
    </row>
    <row r="248" spans="1:3" ht="11.25">
      <c r="A248" s="89" t="s">
        <v>755</v>
      </c>
      <c r="B248" s="89" t="s">
        <v>775</v>
      </c>
      <c r="C248" s="89" t="s">
        <v>776</v>
      </c>
    </row>
    <row r="249" spans="1:3" ht="11.25">
      <c r="A249" s="89" t="s">
        <v>755</v>
      </c>
      <c r="B249" s="89" t="s">
        <v>777</v>
      </c>
      <c r="C249" s="89" t="s">
        <v>778</v>
      </c>
    </row>
    <row r="250" spans="1:3" ht="11.25">
      <c r="A250" s="89" t="s">
        <v>755</v>
      </c>
      <c r="B250" s="89" t="s">
        <v>779</v>
      </c>
      <c r="C250" s="89" t="s">
        <v>780</v>
      </c>
    </row>
    <row r="251" spans="1:3" ht="11.25">
      <c r="A251" s="89" t="s">
        <v>755</v>
      </c>
      <c r="B251" s="89" t="s">
        <v>781</v>
      </c>
      <c r="C251" s="89" t="s">
        <v>782</v>
      </c>
    </row>
    <row r="252" spans="1:3" ht="11.25">
      <c r="A252" s="89" t="s">
        <v>755</v>
      </c>
      <c r="B252" s="89" t="s">
        <v>783</v>
      </c>
      <c r="C252" s="89" t="s">
        <v>784</v>
      </c>
    </row>
    <row r="253" spans="1:3" ht="11.25">
      <c r="A253" s="89" t="s">
        <v>755</v>
      </c>
      <c r="B253" s="89" t="s">
        <v>755</v>
      </c>
      <c r="C253" s="89" t="s">
        <v>756</v>
      </c>
    </row>
    <row r="254" spans="1:3" ht="11.25">
      <c r="A254" s="89" t="s">
        <v>755</v>
      </c>
      <c r="B254" s="89" t="s">
        <v>785</v>
      </c>
      <c r="C254" s="89" t="s">
        <v>786</v>
      </c>
    </row>
    <row r="255" spans="1:3" ht="11.25">
      <c r="A255" s="89" t="s">
        <v>755</v>
      </c>
      <c r="B255" s="89" t="s">
        <v>787</v>
      </c>
      <c r="C255" s="89" t="s">
        <v>788</v>
      </c>
    </row>
    <row r="256" spans="1:3" ht="11.25">
      <c r="A256" s="89" t="s">
        <v>755</v>
      </c>
      <c r="B256" s="89" t="s">
        <v>789</v>
      </c>
      <c r="C256" s="89" t="s">
        <v>790</v>
      </c>
    </row>
    <row r="257" spans="1:3" ht="11.25">
      <c r="A257" s="89" t="s">
        <v>791</v>
      </c>
      <c r="B257" s="89" t="s">
        <v>793</v>
      </c>
      <c r="C257" s="89" t="s">
        <v>794</v>
      </c>
    </row>
    <row r="258" spans="1:3" ht="11.25">
      <c r="A258" s="89" t="s">
        <v>791</v>
      </c>
      <c r="B258" s="89" t="s">
        <v>795</v>
      </c>
      <c r="C258" s="89" t="s">
        <v>796</v>
      </c>
    </row>
    <row r="259" spans="1:3" ht="11.25">
      <c r="A259" s="89" t="s">
        <v>791</v>
      </c>
      <c r="B259" s="89" t="s">
        <v>797</v>
      </c>
      <c r="C259" s="89" t="s">
        <v>798</v>
      </c>
    </row>
    <row r="260" spans="1:3" ht="11.25">
      <c r="A260" s="89" t="s">
        <v>791</v>
      </c>
      <c r="B260" s="89" t="s">
        <v>799</v>
      </c>
      <c r="C260" s="89" t="s">
        <v>800</v>
      </c>
    </row>
    <row r="261" spans="1:3" ht="11.25">
      <c r="A261" s="89" t="s">
        <v>791</v>
      </c>
      <c r="B261" s="89" t="s">
        <v>801</v>
      </c>
      <c r="C261" s="89" t="s">
        <v>802</v>
      </c>
    </row>
    <row r="262" spans="1:3" ht="11.25">
      <c r="A262" s="89" t="s">
        <v>791</v>
      </c>
      <c r="B262" s="89" t="s">
        <v>803</v>
      </c>
      <c r="C262" s="89" t="s">
        <v>804</v>
      </c>
    </row>
    <row r="263" spans="1:3" ht="11.25">
      <c r="A263" s="89" t="s">
        <v>791</v>
      </c>
      <c r="B263" s="89" t="s">
        <v>805</v>
      </c>
      <c r="C263" s="89" t="s">
        <v>806</v>
      </c>
    </row>
    <row r="264" spans="1:3" ht="11.25">
      <c r="A264" s="89" t="s">
        <v>791</v>
      </c>
      <c r="B264" s="89" t="s">
        <v>807</v>
      </c>
      <c r="C264" s="89" t="s">
        <v>808</v>
      </c>
    </row>
    <row r="265" spans="1:3" ht="11.25">
      <c r="A265" s="89" t="s">
        <v>791</v>
      </c>
      <c r="B265" s="89" t="s">
        <v>791</v>
      </c>
      <c r="C265" s="89" t="s">
        <v>792</v>
      </c>
    </row>
    <row r="266" spans="1:3" ht="11.25">
      <c r="A266" s="89" t="s">
        <v>791</v>
      </c>
      <c r="B266" s="89" t="s">
        <v>809</v>
      </c>
      <c r="C266" s="89" t="s">
        <v>810</v>
      </c>
    </row>
    <row r="267" spans="1:3" ht="11.25">
      <c r="A267" s="89" t="s">
        <v>811</v>
      </c>
      <c r="B267" s="89" t="s">
        <v>813</v>
      </c>
      <c r="C267" s="89" t="s">
        <v>814</v>
      </c>
    </row>
    <row r="268" spans="1:3" ht="11.25">
      <c r="A268" s="89" t="s">
        <v>811</v>
      </c>
      <c r="B268" s="89" t="s">
        <v>815</v>
      </c>
      <c r="C268" s="89" t="s">
        <v>816</v>
      </c>
    </row>
    <row r="269" spans="1:3" ht="11.25">
      <c r="A269" s="89" t="s">
        <v>811</v>
      </c>
      <c r="B269" s="89" t="s">
        <v>817</v>
      </c>
      <c r="C269" s="89" t="s">
        <v>818</v>
      </c>
    </row>
    <row r="270" spans="1:3" ht="11.25">
      <c r="A270" s="89" t="s">
        <v>811</v>
      </c>
      <c r="B270" s="89" t="s">
        <v>819</v>
      </c>
      <c r="C270" s="89" t="s">
        <v>820</v>
      </c>
    </row>
    <row r="271" spans="1:3" ht="11.25">
      <c r="A271" s="89" t="s">
        <v>811</v>
      </c>
      <c r="B271" s="89" t="s">
        <v>821</v>
      </c>
      <c r="C271" s="89" t="s">
        <v>822</v>
      </c>
    </row>
    <row r="272" spans="1:3" ht="11.25">
      <c r="A272" s="89" t="s">
        <v>811</v>
      </c>
      <c r="B272" s="89" t="s">
        <v>823</v>
      </c>
      <c r="C272" s="89" t="s">
        <v>824</v>
      </c>
    </row>
    <row r="273" spans="1:3" ht="11.25">
      <c r="A273" s="89" t="s">
        <v>811</v>
      </c>
      <c r="B273" s="89" t="s">
        <v>825</v>
      </c>
      <c r="C273" s="89" t="s">
        <v>826</v>
      </c>
    </row>
    <row r="274" spans="1:3" ht="11.25">
      <c r="A274" s="89" t="s">
        <v>811</v>
      </c>
      <c r="B274" s="89" t="s">
        <v>827</v>
      </c>
      <c r="C274" s="89" t="s">
        <v>828</v>
      </c>
    </row>
    <row r="275" spans="1:3" ht="11.25">
      <c r="A275" s="89" t="s">
        <v>811</v>
      </c>
      <c r="B275" s="89" t="s">
        <v>829</v>
      </c>
      <c r="C275" s="89" t="s">
        <v>830</v>
      </c>
    </row>
    <row r="276" spans="1:3" ht="11.25">
      <c r="A276" s="89" t="s">
        <v>811</v>
      </c>
      <c r="B276" s="89" t="s">
        <v>811</v>
      </c>
      <c r="C276" s="89" t="s">
        <v>812</v>
      </c>
    </row>
    <row r="277" spans="1:3" ht="11.25">
      <c r="A277" s="89" t="s">
        <v>811</v>
      </c>
      <c r="B277" s="89" t="s">
        <v>831</v>
      </c>
      <c r="C277" s="89" t="s">
        <v>832</v>
      </c>
    </row>
    <row r="278" spans="1:3" ht="11.25">
      <c r="A278" s="89" t="s">
        <v>811</v>
      </c>
      <c r="B278" s="89" t="s">
        <v>833</v>
      </c>
      <c r="C278" s="89" t="s">
        <v>834</v>
      </c>
    </row>
    <row r="279" spans="1:3" ht="11.25">
      <c r="A279" s="89" t="s">
        <v>835</v>
      </c>
      <c r="B279" s="89" t="s">
        <v>632</v>
      </c>
      <c r="C279" s="89" t="s">
        <v>837</v>
      </c>
    </row>
    <row r="280" spans="1:3" ht="11.25">
      <c r="A280" s="89" t="s">
        <v>835</v>
      </c>
      <c r="B280" s="89" t="s">
        <v>838</v>
      </c>
      <c r="C280" s="89" t="s">
        <v>839</v>
      </c>
    </row>
    <row r="281" spans="1:3" ht="11.25">
      <c r="A281" s="89" t="s">
        <v>835</v>
      </c>
      <c r="B281" s="89" t="s">
        <v>840</v>
      </c>
      <c r="C281" s="89" t="s">
        <v>841</v>
      </c>
    </row>
    <row r="282" spans="1:3" ht="11.25">
      <c r="A282" s="89" t="s">
        <v>835</v>
      </c>
      <c r="B282" s="89" t="s">
        <v>842</v>
      </c>
      <c r="C282" s="89" t="s">
        <v>843</v>
      </c>
    </row>
    <row r="283" spans="1:3" ht="11.25">
      <c r="A283" s="89" t="s">
        <v>835</v>
      </c>
      <c r="B283" s="89" t="s">
        <v>844</v>
      </c>
      <c r="C283" s="89" t="s">
        <v>845</v>
      </c>
    </row>
    <row r="284" spans="1:3" ht="11.25">
      <c r="A284" s="89" t="s">
        <v>835</v>
      </c>
      <c r="B284" s="89" t="s">
        <v>846</v>
      </c>
      <c r="C284" s="89" t="s">
        <v>847</v>
      </c>
    </row>
    <row r="285" spans="1:3" ht="11.25">
      <c r="A285" s="89" t="s">
        <v>835</v>
      </c>
      <c r="B285" s="89" t="s">
        <v>848</v>
      </c>
      <c r="C285" s="89" t="s">
        <v>849</v>
      </c>
    </row>
    <row r="286" spans="1:3" ht="11.25">
      <c r="A286" s="89" t="s">
        <v>835</v>
      </c>
      <c r="B286" s="89" t="s">
        <v>850</v>
      </c>
      <c r="C286" s="89" t="s">
        <v>851</v>
      </c>
    </row>
    <row r="287" spans="1:3" ht="11.25">
      <c r="A287" s="89" t="s">
        <v>835</v>
      </c>
      <c r="B287" s="89" t="s">
        <v>852</v>
      </c>
      <c r="C287" s="89" t="s">
        <v>853</v>
      </c>
    </row>
    <row r="288" spans="1:3" ht="11.25">
      <c r="A288" s="89" t="s">
        <v>835</v>
      </c>
      <c r="B288" s="89" t="s">
        <v>854</v>
      </c>
      <c r="C288" s="89" t="s">
        <v>855</v>
      </c>
    </row>
    <row r="289" spans="1:3" ht="11.25">
      <c r="A289" s="89" t="s">
        <v>835</v>
      </c>
      <c r="B289" s="89" t="s">
        <v>856</v>
      </c>
      <c r="C289" s="89" t="s">
        <v>857</v>
      </c>
    </row>
    <row r="290" spans="1:3" ht="11.25">
      <c r="A290" s="89" t="s">
        <v>835</v>
      </c>
      <c r="B290" s="89" t="s">
        <v>858</v>
      </c>
      <c r="C290" s="89" t="s">
        <v>859</v>
      </c>
    </row>
    <row r="291" spans="1:3" ht="11.25">
      <c r="A291" s="89" t="s">
        <v>835</v>
      </c>
      <c r="B291" s="89" t="s">
        <v>860</v>
      </c>
      <c r="C291" s="89" t="s">
        <v>861</v>
      </c>
    </row>
    <row r="292" spans="1:3" ht="11.25">
      <c r="A292" s="89" t="s">
        <v>835</v>
      </c>
      <c r="B292" s="89" t="s">
        <v>862</v>
      </c>
      <c r="C292" s="89" t="s">
        <v>863</v>
      </c>
    </row>
    <row r="293" spans="1:3" ht="11.25">
      <c r="A293" s="89" t="s">
        <v>835</v>
      </c>
      <c r="B293" s="89" t="s">
        <v>864</v>
      </c>
      <c r="C293" s="89" t="s">
        <v>865</v>
      </c>
    </row>
    <row r="294" spans="1:3" ht="11.25">
      <c r="A294" s="89" t="s">
        <v>835</v>
      </c>
      <c r="B294" s="89" t="s">
        <v>866</v>
      </c>
      <c r="C294" s="89" t="s">
        <v>867</v>
      </c>
    </row>
    <row r="295" spans="1:3" ht="11.25">
      <c r="A295" s="89" t="s">
        <v>835</v>
      </c>
      <c r="B295" s="89" t="s">
        <v>835</v>
      </c>
      <c r="C295" s="89" t="s">
        <v>836</v>
      </c>
    </row>
    <row r="296" spans="1:3" ht="11.25">
      <c r="A296" s="89" t="s">
        <v>835</v>
      </c>
      <c r="B296" s="89" t="s">
        <v>868</v>
      </c>
      <c r="C296" s="89" t="s">
        <v>869</v>
      </c>
    </row>
    <row r="297" spans="1:3" ht="11.25">
      <c r="A297" s="89" t="s">
        <v>835</v>
      </c>
      <c r="B297" s="89" t="s">
        <v>870</v>
      </c>
      <c r="C297" s="89" t="s">
        <v>871</v>
      </c>
    </row>
    <row r="298" spans="1:3" ht="11.25">
      <c r="A298" s="89" t="s">
        <v>872</v>
      </c>
      <c r="B298" s="89" t="s">
        <v>874</v>
      </c>
      <c r="C298" s="89" t="s">
        <v>875</v>
      </c>
    </row>
    <row r="299" spans="1:3" ht="11.25">
      <c r="A299" s="89" t="s">
        <v>872</v>
      </c>
      <c r="B299" s="89" t="s">
        <v>876</v>
      </c>
      <c r="C299" s="89" t="s">
        <v>877</v>
      </c>
    </row>
    <row r="300" spans="1:3" ht="11.25">
      <c r="A300" s="89" t="s">
        <v>872</v>
      </c>
      <c r="B300" s="89" t="s">
        <v>878</v>
      </c>
      <c r="C300" s="89" t="s">
        <v>879</v>
      </c>
    </row>
    <row r="301" spans="1:3" ht="11.25">
      <c r="A301" s="89" t="s">
        <v>872</v>
      </c>
      <c r="B301" s="89" t="s">
        <v>880</v>
      </c>
      <c r="C301" s="89" t="s">
        <v>881</v>
      </c>
    </row>
    <row r="302" spans="1:3" ht="11.25">
      <c r="A302" s="89" t="s">
        <v>872</v>
      </c>
      <c r="B302" s="89" t="s">
        <v>882</v>
      </c>
      <c r="C302" s="89" t="s">
        <v>883</v>
      </c>
    </row>
    <row r="303" spans="1:3" ht="11.25">
      <c r="A303" s="89" t="s">
        <v>872</v>
      </c>
      <c r="B303" s="89" t="s">
        <v>884</v>
      </c>
      <c r="C303" s="89" t="s">
        <v>885</v>
      </c>
    </row>
    <row r="304" spans="1:3" ht="11.25">
      <c r="A304" s="89" t="s">
        <v>872</v>
      </c>
      <c r="B304" s="89" t="s">
        <v>886</v>
      </c>
      <c r="C304" s="89" t="s">
        <v>887</v>
      </c>
    </row>
    <row r="305" spans="1:3" ht="11.25">
      <c r="A305" s="89" t="s">
        <v>872</v>
      </c>
      <c r="B305" s="89" t="s">
        <v>872</v>
      </c>
      <c r="C305" s="89" t="s">
        <v>873</v>
      </c>
    </row>
    <row r="306" spans="1:3" ht="11.25">
      <c r="A306" s="89" t="s">
        <v>872</v>
      </c>
      <c r="B306" s="89" t="s">
        <v>888</v>
      </c>
      <c r="C306" s="89" t="s">
        <v>889</v>
      </c>
    </row>
    <row r="307" spans="1:3" ht="11.25">
      <c r="A307" s="89" t="s">
        <v>872</v>
      </c>
      <c r="B307" s="89" t="s">
        <v>890</v>
      </c>
      <c r="C307" s="89" t="s">
        <v>891</v>
      </c>
    </row>
    <row r="308" spans="1:3" ht="11.25">
      <c r="A308" s="89" t="s">
        <v>892</v>
      </c>
      <c r="B308" s="89" t="s">
        <v>894</v>
      </c>
      <c r="C308" s="89" t="s">
        <v>895</v>
      </c>
    </row>
    <row r="309" spans="1:3" ht="11.25">
      <c r="A309" s="89" t="s">
        <v>892</v>
      </c>
      <c r="B309" s="89" t="s">
        <v>896</v>
      </c>
      <c r="C309" s="89" t="s">
        <v>897</v>
      </c>
    </row>
    <row r="310" spans="1:3" ht="11.25">
      <c r="A310" s="89" t="s">
        <v>892</v>
      </c>
      <c r="B310" s="89" t="s">
        <v>898</v>
      </c>
      <c r="C310" s="89" t="s">
        <v>899</v>
      </c>
    </row>
    <row r="311" spans="1:3" ht="11.25">
      <c r="A311" s="89" t="s">
        <v>892</v>
      </c>
      <c r="B311" s="89" t="s">
        <v>900</v>
      </c>
      <c r="C311" s="89" t="s">
        <v>901</v>
      </c>
    </row>
    <row r="312" spans="1:3" ht="11.25">
      <c r="A312" s="89" t="s">
        <v>892</v>
      </c>
      <c r="B312" s="89" t="s">
        <v>902</v>
      </c>
      <c r="C312" s="89" t="s">
        <v>903</v>
      </c>
    </row>
    <row r="313" spans="1:3" ht="11.25">
      <c r="A313" s="89" t="s">
        <v>892</v>
      </c>
      <c r="B313" s="89" t="s">
        <v>904</v>
      </c>
      <c r="C313" s="89" t="s">
        <v>905</v>
      </c>
    </row>
    <row r="314" spans="1:3" ht="11.25">
      <c r="A314" s="89" t="s">
        <v>892</v>
      </c>
      <c r="B314" s="89" t="s">
        <v>906</v>
      </c>
      <c r="C314" s="89" t="s">
        <v>907</v>
      </c>
    </row>
    <row r="315" spans="1:3" ht="11.25">
      <c r="A315" s="89" t="s">
        <v>892</v>
      </c>
      <c r="B315" s="89" t="s">
        <v>908</v>
      </c>
      <c r="C315" s="89" t="s">
        <v>909</v>
      </c>
    </row>
    <row r="316" spans="1:3" ht="11.25">
      <c r="A316" s="89" t="s">
        <v>892</v>
      </c>
      <c r="B316" s="89" t="s">
        <v>892</v>
      </c>
      <c r="C316" s="89" t="s">
        <v>893</v>
      </c>
    </row>
    <row r="317" spans="1:3" ht="11.25">
      <c r="A317" s="89" t="s">
        <v>892</v>
      </c>
      <c r="B317" s="89" t="s">
        <v>890</v>
      </c>
      <c r="C317" s="89" t="s">
        <v>910</v>
      </c>
    </row>
    <row r="318" spans="1:3" ht="11.25">
      <c r="A318" s="89" t="s">
        <v>892</v>
      </c>
      <c r="B318" s="89" t="s">
        <v>911</v>
      </c>
      <c r="C318" s="89" t="s">
        <v>912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0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K3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7109375" style="39" customWidth="1"/>
    <col min="2" max="2" width="5.00390625" style="39" customWidth="1"/>
    <col min="3" max="3" width="10.8515625" style="39" customWidth="1"/>
    <col min="4" max="4" width="4.28125" style="39" customWidth="1"/>
    <col min="5" max="5" width="62.140625" style="39" customWidth="1"/>
    <col min="6" max="7" width="10.7109375" style="39" customWidth="1"/>
    <col min="8" max="8" width="18.140625" style="39" customWidth="1"/>
    <col min="9" max="9" width="3.421875" style="39" customWidth="1"/>
    <col min="10" max="16384" width="9.140625" style="39" customWidth="1"/>
  </cols>
  <sheetData>
    <row r="2" spans="9:11" ht="11.25">
      <c r="I2" s="137" t="s">
        <v>986</v>
      </c>
      <c r="K2" s="40"/>
    </row>
    <row r="3" spans="2:9" ht="12.75" customHeight="1">
      <c r="B3" s="41"/>
      <c r="C3" s="41"/>
      <c r="D3" s="41"/>
      <c r="E3" s="41"/>
      <c r="F3" s="41"/>
      <c r="G3" s="41"/>
      <c r="I3" s="138" t="str">
        <f>"Версия "&amp;GetVersion()</f>
        <v>Версия 1.4</v>
      </c>
    </row>
    <row r="4" spans="2:9" ht="24.75" customHeight="1" thickBot="1">
      <c r="B4" s="255" t="s">
        <v>135</v>
      </c>
      <c r="C4" s="256"/>
      <c r="D4" s="256"/>
      <c r="E4" s="256"/>
      <c r="F4" s="256"/>
      <c r="G4" s="256"/>
      <c r="H4" s="256"/>
      <c r="I4" s="257"/>
    </row>
    <row r="5" spans="2:8" ht="11.25">
      <c r="B5" s="41"/>
      <c r="C5" s="41"/>
      <c r="D5" s="41"/>
      <c r="E5" s="41"/>
      <c r="F5" s="41"/>
      <c r="G5" s="41"/>
      <c r="H5" s="41"/>
    </row>
    <row r="6" spans="2:9" ht="15" customHeight="1">
      <c r="B6" s="56"/>
      <c r="C6" s="57"/>
      <c r="D6" s="57"/>
      <c r="E6" s="57"/>
      <c r="F6" s="57"/>
      <c r="G6" s="57"/>
      <c r="H6" s="57"/>
      <c r="I6" s="58"/>
    </row>
    <row r="7" spans="2:9" ht="12.75">
      <c r="B7" s="59"/>
      <c r="C7" s="259" t="s">
        <v>190</v>
      </c>
      <c r="D7" s="260"/>
      <c r="E7" s="260"/>
      <c r="F7" s="260"/>
      <c r="G7" s="260"/>
      <c r="H7" s="260"/>
      <c r="I7" s="61"/>
    </row>
    <row r="8" spans="2:9" ht="15.75" customHeight="1">
      <c r="B8" s="59"/>
      <c r="C8" s="261" t="s">
        <v>191</v>
      </c>
      <c r="D8" s="261"/>
      <c r="E8" s="261"/>
      <c r="F8" s="261"/>
      <c r="G8" s="261"/>
      <c r="H8" s="261"/>
      <c r="I8" s="61"/>
    </row>
    <row r="9" spans="2:9" ht="15.75" customHeight="1">
      <c r="B9" s="59"/>
      <c r="C9" s="261" t="s">
        <v>192</v>
      </c>
      <c r="D9" s="261"/>
      <c r="E9" s="261"/>
      <c r="F9" s="261"/>
      <c r="G9" s="261"/>
      <c r="H9" s="261"/>
      <c r="I9" s="61"/>
    </row>
    <row r="10" spans="2:9" ht="70.5" customHeight="1">
      <c r="B10" s="59"/>
      <c r="C10" s="262" t="s">
        <v>220</v>
      </c>
      <c r="D10" s="263"/>
      <c r="E10" s="263"/>
      <c r="F10" s="263"/>
      <c r="G10" s="263"/>
      <c r="H10" s="263"/>
      <c r="I10" s="61"/>
    </row>
    <row r="11" spans="2:9" ht="18" customHeight="1">
      <c r="B11" s="59"/>
      <c r="C11" s="62"/>
      <c r="D11" s="63" t="s">
        <v>193</v>
      </c>
      <c r="E11" s="64"/>
      <c r="F11" s="60"/>
      <c r="G11" s="60"/>
      <c r="H11" s="60"/>
      <c r="I11" s="61"/>
    </row>
    <row r="12" spans="2:9" ht="15" customHeight="1" thickBot="1">
      <c r="B12" s="59"/>
      <c r="C12" s="62"/>
      <c r="D12" s="123" t="s">
        <v>117</v>
      </c>
      <c r="E12" s="42" t="s">
        <v>194</v>
      </c>
      <c r="F12" s="60"/>
      <c r="G12" s="60"/>
      <c r="H12" s="60"/>
      <c r="I12" s="61"/>
    </row>
    <row r="13" spans="2:9" ht="15" customHeight="1" thickBot="1">
      <c r="B13" s="59"/>
      <c r="C13" s="62"/>
      <c r="D13" s="65" t="s">
        <v>117</v>
      </c>
      <c r="E13" s="42" t="s">
        <v>195</v>
      </c>
      <c r="F13" s="60"/>
      <c r="G13" s="60"/>
      <c r="H13" s="60"/>
      <c r="I13" s="61"/>
    </row>
    <row r="14" spans="2:9" ht="15" customHeight="1" thickBot="1">
      <c r="B14" s="59"/>
      <c r="C14" s="62"/>
      <c r="D14" s="66" t="s">
        <v>117</v>
      </c>
      <c r="E14" s="266" t="s">
        <v>214</v>
      </c>
      <c r="F14" s="266"/>
      <c r="G14" s="266"/>
      <c r="H14" s="266"/>
      <c r="I14" s="61"/>
    </row>
    <row r="15" spans="2:9" ht="12.75">
      <c r="B15" s="67"/>
      <c r="C15" s="68"/>
      <c r="D15" s="68"/>
      <c r="E15" s="266"/>
      <c r="F15" s="266"/>
      <c r="G15" s="266"/>
      <c r="H15" s="266"/>
      <c r="I15" s="69"/>
    </row>
    <row r="16" spans="2:9" ht="12.75">
      <c r="B16" s="67"/>
      <c r="C16" s="70"/>
      <c r="D16" s="71" t="s">
        <v>118</v>
      </c>
      <c r="E16" s="60"/>
      <c r="F16" s="68"/>
      <c r="G16" s="68"/>
      <c r="H16" s="68"/>
      <c r="I16" s="72"/>
    </row>
    <row r="17" spans="2:9" ht="12.75">
      <c r="B17" s="67"/>
      <c r="C17" s="68"/>
      <c r="D17" s="68"/>
      <c r="E17" s="68"/>
      <c r="F17" s="68"/>
      <c r="G17" s="68"/>
      <c r="H17" s="68"/>
      <c r="I17" s="69"/>
    </row>
    <row r="18" spans="2:9" ht="15.75" customHeight="1">
      <c r="B18" s="67"/>
      <c r="C18" s="264" t="s">
        <v>196</v>
      </c>
      <c r="D18" s="265"/>
      <c r="E18" s="265"/>
      <c r="F18" s="265"/>
      <c r="G18" s="265"/>
      <c r="H18" s="265"/>
      <c r="I18" s="69"/>
    </row>
    <row r="19" spans="2:9" ht="28.5" customHeight="1">
      <c r="B19" s="67"/>
      <c r="C19" s="258" t="s">
        <v>197</v>
      </c>
      <c r="D19" s="258"/>
      <c r="E19" s="258"/>
      <c r="F19" s="258"/>
      <c r="G19" s="258"/>
      <c r="H19" s="258"/>
      <c r="I19" s="69"/>
    </row>
    <row r="20" spans="2:9" ht="29.25" customHeight="1">
      <c r="B20" s="67"/>
      <c r="C20" s="258" t="s">
        <v>198</v>
      </c>
      <c r="D20" s="258"/>
      <c r="E20" s="258"/>
      <c r="F20" s="258"/>
      <c r="G20" s="258"/>
      <c r="H20" s="258"/>
      <c r="I20" s="69"/>
    </row>
    <row r="21" spans="2:9" ht="15.75" customHeight="1">
      <c r="B21" s="67"/>
      <c r="C21" s="258" t="s">
        <v>199</v>
      </c>
      <c r="D21" s="258"/>
      <c r="E21" s="258"/>
      <c r="F21" s="258"/>
      <c r="G21" s="258"/>
      <c r="H21" s="258"/>
      <c r="I21" s="69"/>
    </row>
    <row r="22" spans="2:9" ht="29.25" customHeight="1">
      <c r="B22" s="67"/>
      <c r="C22" s="258" t="s">
        <v>200</v>
      </c>
      <c r="D22" s="258"/>
      <c r="E22" s="258"/>
      <c r="F22" s="258"/>
      <c r="G22" s="258"/>
      <c r="H22" s="258"/>
      <c r="I22" s="69"/>
    </row>
    <row r="23" spans="2:9" ht="15.75" customHeight="1">
      <c r="B23" s="73"/>
      <c r="C23" s="276" t="s">
        <v>201</v>
      </c>
      <c r="D23" s="276"/>
      <c r="E23" s="276"/>
      <c r="F23" s="74"/>
      <c r="G23" s="75"/>
      <c r="H23" s="75"/>
      <c r="I23" s="76"/>
    </row>
    <row r="24" spans="2:9" ht="15.75" customHeight="1">
      <c r="B24" s="73"/>
      <c r="C24" s="267" t="s">
        <v>202</v>
      </c>
      <c r="D24" s="267"/>
      <c r="E24" s="269"/>
      <c r="F24" s="269"/>
      <c r="G24" s="269"/>
      <c r="H24" s="270"/>
      <c r="I24" s="76"/>
    </row>
    <row r="25" spans="2:9" ht="15.75" customHeight="1">
      <c r="B25" s="73"/>
      <c r="C25" s="267" t="s">
        <v>203</v>
      </c>
      <c r="D25" s="267"/>
      <c r="E25" s="269"/>
      <c r="F25" s="269"/>
      <c r="G25" s="269"/>
      <c r="H25" s="270"/>
      <c r="I25" s="76"/>
    </row>
    <row r="26" spans="2:9" ht="15.75" customHeight="1">
      <c r="B26" s="73"/>
      <c r="C26" s="267" t="s">
        <v>184</v>
      </c>
      <c r="D26" s="267"/>
      <c r="E26" s="274"/>
      <c r="F26" s="274"/>
      <c r="G26" s="274"/>
      <c r="H26" s="275"/>
      <c r="I26" s="76"/>
    </row>
    <row r="27" spans="2:9" ht="15.75" customHeight="1">
      <c r="B27" s="73"/>
      <c r="C27" s="267" t="s">
        <v>204</v>
      </c>
      <c r="D27" s="267"/>
      <c r="E27" s="251" t="s">
        <v>222</v>
      </c>
      <c r="F27" s="251"/>
      <c r="G27" s="251"/>
      <c r="H27" s="252"/>
      <c r="I27" s="76"/>
    </row>
    <row r="28" spans="2:9" ht="15.75" customHeight="1">
      <c r="B28" s="73"/>
      <c r="C28" s="267" t="s">
        <v>149</v>
      </c>
      <c r="D28" s="267"/>
      <c r="E28" s="269"/>
      <c r="F28" s="269"/>
      <c r="G28" s="269"/>
      <c r="H28" s="270"/>
      <c r="I28" s="76"/>
    </row>
    <row r="29" spans="1:10" s="43" customFormat="1" ht="26.25" customHeight="1">
      <c r="A29" s="39"/>
      <c r="B29" s="73"/>
      <c r="C29" s="267" t="s">
        <v>205</v>
      </c>
      <c r="D29" s="267"/>
      <c r="E29" s="269" t="s">
        <v>206</v>
      </c>
      <c r="F29" s="269"/>
      <c r="G29" s="269"/>
      <c r="H29" s="270"/>
      <c r="I29" s="76"/>
      <c r="J29" s="39"/>
    </row>
    <row r="30" spans="1:10" s="44" customFormat="1" ht="26.25" customHeight="1" thickBot="1">
      <c r="A30" s="39"/>
      <c r="B30" s="73"/>
      <c r="C30" s="253" t="s">
        <v>207</v>
      </c>
      <c r="D30" s="253"/>
      <c r="E30" s="254" t="s">
        <v>208</v>
      </c>
      <c r="F30" s="278"/>
      <c r="G30" s="278"/>
      <c r="H30" s="279"/>
      <c r="I30" s="76"/>
      <c r="J30" s="39"/>
    </row>
    <row r="31" spans="1:10" s="44" customFormat="1" ht="15" customHeight="1">
      <c r="A31" s="39"/>
      <c r="B31" s="73"/>
      <c r="C31" s="276" t="s">
        <v>119</v>
      </c>
      <c r="D31" s="276"/>
      <c r="E31" s="276"/>
      <c r="F31" s="74"/>
      <c r="G31" s="75"/>
      <c r="H31" s="75"/>
      <c r="I31" s="76"/>
      <c r="J31" s="39"/>
    </row>
    <row r="32" spans="1:10" s="44" customFormat="1" ht="15.75" customHeight="1">
      <c r="A32" s="39"/>
      <c r="B32" s="73"/>
      <c r="C32" s="268" t="s">
        <v>202</v>
      </c>
      <c r="D32" s="268"/>
      <c r="E32" s="269"/>
      <c r="F32" s="269"/>
      <c r="G32" s="269"/>
      <c r="H32" s="270"/>
      <c r="I32" s="76"/>
      <c r="J32" s="39"/>
    </row>
    <row r="33" spans="1:10" s="44" customFormat="1" ht="15.75" customHeight="1">
      <c r="A33" s="39"/>
      <c r="B33" s="73"/>
      <c r="C33" s="268" t="s">
        <v>203</v>
      </c>
      <c r="D33" s="268"/>
      <c r="E33" s="269"/>
      <c r="F33" s="269"/>
      <c r="G33" s="269"/>
      <c r="H33" s="270"/>
      <c r="I33" s="76"/>
      <c r="J33" s="39"/>
    </row>
    <row r="34" spans="1:10" s="44" customFormat="1" ht="15.75" customHeight="1">
      <c r="A34" s="39"/>
      <c r="B34" s="73"/>
      <c r="C34" s="268" t="s">
        <v>184</v>
      </c>
      <c r="D34" s="268"/>
      <c r="E34" s="274"/>
      <c r="F34" s="274"/>
      <c r="G34" s="274"/>
      <c r="H34" s="275"/>
      <c r="I34" s="76"/>
      <c r="J34" s="39"/>
    </row>
    <row r="35" spans="2:9" ht="15.75" customHeight="1">
      <c r="B35" s="73"/>
      <c r="C35" s="268" t="s">
        <v>204</v>
      </c>
      <c r="D35" s="268"/>
      <c r="E35" s="277" t="s">
        <v>209</v>
      </c>
      <c r="F35" s="274"/>
      <c r="G35" s="274"/>
      <c r="H35" s="275"/>
      <c r="I35" s="76"/>
    </row>
    <row r="36" spans="1:10" ht="15.75" customHeight="1" thickBot="1">
      <c r="A36" s="43"/>
      <c r="B36" s="73"/>
      <c r="C36" s="271" t="s">
        <v>149</v>
      </c>
      <c r="D36" s="271"/>
      <c r="E36" s="272"/>
      <c r="F36" s="272"/>
      <c r="G36" s="272"/>
      <c r="H36" s="273"/>
      <c r="I36" s="76"/>
      <c r="J36" s="43"/>
    </row>
    <row r="37" spans="2:9" ht="37.5" customHeight="1" thickBot="1">
      <c r="B37" s="77"/>
      <c r="C37" s="78"/>
      <c r="D37" s="78"/>
      <c r="E37" s="78"/>
      <c r="F37" s="78"/>
      <c r="G37" s="78"/>
      <c r="H37" s="78"/>
      <c r="I37" s="79"/>
    </row>
  </sheetData>
  <sheetProtection password="FA9C" sheet="1" objects="1" scenarios="1" formatColumns="0" formatRows="0"/>
  <mergeCells count="37">
    <mergeCell ref="C34:D34"/>
    <mergeCell ref="E33:H33"/>
    <mergeCell ref="C22:H22"/>
    <mergeCell ref="C23:E23"/>
    <mergeCell ref="C30:D30"/>
    <mergeCell ref="E30:H30"/>
    <mergeCell ref="C25:D25"/>
    <mergeCell ref="E25:H25"/>
    <mergeCell ref="E29:H29"/>
    <mergeCell ref="C26:D26"/>
    <mergeCell ref="C24:D24"/>
    <mergeCell ref="C28:D28"/>
    <mergeCell ref="E28:H28"/>
    <mergeCell ref="E24:H24"/>
    <mergeCell ref="E26:H26"/>
    <mergeCell ref="C27:D27"/>
    <mergeCell ref="E27:H27"/>
    <mergeCell ref="C29:D29"/>
    <mergeCell ref="C32:D32"/>
    <mergeCell ref="E32:H32"/>
    <mergeCell ref="C36:D36"/>
    <mergeCell ref="E36:H36"/>
    <mergeCell ref="E34:H34"/>
    <mergeCell ref="C35:D35"/>
    <mergeCell ref="C31:E31"/>
    <mergeCell ref="C33:D33"/>
    <mergeCell ref="E35:H35"/>
    <mergeCell ref="B4:I4"/>
    <mergeCell ref="C19:H19"/>
    <mergeCell ref="C20:H20"/>
    <mergeCell ref="C21:H21"/>
    <mergeCell ref="C7:H7"/>
    <mergeCell ref="C8:H8"/>
    <mergeCell ref="C9:H9"/>
    <mergeCell ref="C10:H10"/>
    <mergeCell ref="C18:H18"/>
    <mergeCell ref="E14:H15"/>
  </mergeCells>
  <hyperlinks>
    <hyperlink ref="E30" r:id="rId1" tooltip="http://eias.ru/?page=show_distrs" display="http://eias.ru/?page=show_distrs"/>
    <hyperlink ref="E35" r:id="rId2" tooltip="http://eias.ru/" display="http://eias.ru/"/>
    <hyperlink ref="E27:H27" r:id="rId3" tooltip="http://support.eias.ru" display="http://support.eias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5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/>
  <dimension ref="D1:L69"/>
  <sheetViews>
    <sheetView showGridLines="0" zoomScalePageLayoutView="0" workbookViewId="0" topLeftCell="C8">
      <selection activeCell="F40" sqref="F40:H40"/>
    </sheetView>
  </sheetViews>
  <sheetFormatPr defaultColWidth="9.140625" defaultRowHeight="11.25"/>
  <cols>
    <col min="1" max="2" width="3.57421875" style="22" hidden="1" customWidth="1"/>
    <col min="3" max="3" width="3.7109375" style="22" customWidth="1"/>
    <col min="4" max="4" width="5.00390625" style="22" customWidth="1"/>
    <col min="5" max="5" width="44.28125" style="22" customWidth="1"/>
    <col min="6" max="6" width="22.421875" style="22" customWidth="1"/>
    <col min="7" max="7" width="5.8515625" style="22" customWidth="1"/>
    <col min="8" max="8" width="19.57421875" style="22" customWidth="1"/>
    <col min="9" max="9" width="5.00390625" style="22" customWidth="1"/>
    <col min="10" max="16384" width="9.140625" style="22" customWidth="1"/>
  </cols>
  <sheetData>
    <row r="1" spans="5:9" s="8" customFormat="1" ht="11.25">
      <c r="E1" s="9"/>
      <c r="F1" s="9"/>
      <c r="G1" s="9"/>
      <c r="H1" s="9"/>
      <c r="I1" s="9"/>
    </row>
    <row r="2" spans="5:9" s="8" customFormat="1" ht="11.25">
      <c r="E2" s="9"/>
      <c r="F2" s="9"/>
      <c r="G2" s="9"/>
      <c r="H2" s="316" t="str">
        <f>version</f>
        <v>Версия 1.4</v>
      </c>
      <c r="I2" s="316"/>
    </row>
    <row r="3" spans="4:9" s="8" customFormat="1" ht="37.5" customHeight="1" thickBot="1">
      <c r="D3" s="326" t="s">
        <v>232</v>
      </c>
      <c r="E3" s="327"/>
      <c r="F3" s="327"/>
      <c r="G3" s="327"/>
      <c r="H3" s="327"/>
      <c r="I3" s="328"/>
    </row>
    <row r="4" spans="5:9" s="8" customFormat="1" ht="11.25">
      <c r="E4" s="9"/>
      <c r="F4" s="9"/>
      <c r="G4" s="9"/>
      <c r="H4" s="9"/>
      <c r="I4" s="9"/>
    </row>
    <row r="5" spans="4:9" s="15" customFormat="1" ht="11.25">
      <c r="D5" s="27"/>
      <c r="E5" s="28"/>
      <c r="F5" s="28"/>
      <c r="G5" s="28"/>
      <c r="H5" s="28"/>
      <c r="I5" s="33"/>
    </row>
    <row r="6" spans="4:9" s="15" customFormat="1" ht="22.5" customHeight="1" thickBot="1">
      <c r="D6" s="25"/>
      <c r="E6" s="47" t="s">
        <v>210</v>
      </c>
      <c r="F6" s="329" t="s">
        <v>75</v>
      </c>
      <c r="G6" s="330"/>
      <c r="H6" s="331"/>
      <c r="I6" s="34"/>
    </row>
    <row r="7" spans="4:9" s="15" customFormat="1" ht="30.75" customHeight="1">
      <c r="D7" s="323" t="s">
        <v>985</v>
      </c>
      <c r="E7" s="324"/>
      <c r="F7" s="324"/>
      <c r="G7" s="324"/>
      <c r="H7" s="324"/>
      <c r="I7" s="325"/>
    </row>
    <row r="8" spans="4:9" s="15" customFormat="1" ht="22.5" customHeight="1" thickBot="1">
      <c r="D8" s="25"/>
      <c r="E8" s="13" t="s">
        <v>229</v>
      </c>
      <c r="F8" s="307" t="s">
        <v>231</v>
      </c>
      <c r="G8" s="307"/>
      <c r="H8" s="308"/>
      <c r="I8" s="34"/>
    </row>
    <row r="9" spans="4:9" s="15" customFormat="1" ht="11.25">
      <c r="D9" s="25"/>
      <c r="I9" s="34"/>
    </row>
    <row r="10" spans="4:9" s="15" customFormat="1" ht="15" customHeight="1">
      <c r="D10" s="25"/>
      <c r="E10" s="311" t="s">
        <v>227</v>
      </c>
      <c r="F10" s="312"/>
      <c r="G10" s="312"/>
      <c r="H10" s="313"/>
      <c r="I10" s="34"/>
    </row>
    <row r="11" spans="4:9" s="15" customFormat="1" ht="22.5" customHeight="1">
      <c r="D11" s="25"/>
      <c r="E11" s="210" t="s">
        <v>178</v>
      </c>
      <c r="F11" s="299">
        <v>2014</v>
      </c>
      <c r="G11" s="299"/>
      <c r="H11" s="300"/>
      <c r="I11" s="34"/>
    </row>
    <row r="12" spans="4:9" s="15" customFormat="1" ht="22.5" customHeight="1" thickBot="1">
      <c r="D12" s="25"/>
      <c r="E12" s="47" t="s">
        <v>228</v>
      </c>
      <c r="F12" s="309" t="s">
        <v>130</v>
      </c>
      <c r="G12" s="309"/>
      <c r="H12" s="310"/>
      <c r="I12" s="34"/>
    </row>
    <row r="13" spans="4:9" s="15" customFormat="1" ht="11.25">
      <c r="D13" s="25"/>
      <c r="E13" s="211"/>
      <c r="F13" s="211"/>
      <c r="G13" s="211"/>
      <c r="H13" s="211"/>
      <c r="I13" s="34"/>
    </row>
    <row r="14" spans="4:9" s="15" customFormat="1" ht="22.5" customHeight="1" thickBot="1">
      <c r="D14" s="25"/>
      <c r="E14" s="13" t="s">
        <v>92</v>
      </c>
      <c r="F14" s="314" t="s">
        <v>88</v>
      </c>
      <c r="G14" s="314"/>
      <c r="H14" s="315"/>
      <c r="I14" s="34"/>
    </row>
    <row r="15" spans="4:12" s="15" customFormat="1" ht="22.5" customHeight="1">
      <c r="D15" s="25"/>
      <c r="E15" s="16"/>
      <c r="F15" s="16"/>
      <c r="G15" s="16"/>
      <c r="H15" s="16"/>
      <c r="I15" s="34"/>
      <c r="J15" s="18"/>
      <c r="L15" s="18"/>
    </row>
    <row r="16" spans="4:12" s="15" customFormat="1" ht="11.25">
      <c r="D16" s="25"/>
      <c r="E16" s="16"/>
      <c r="F16" s="16"/>
      <c r="G16" s="16"/>
      <c r="H16" s="16"/>
      <c r="I16" s="34"/>
      <c r="J16" s="18"/>
      <c r="K16" s="18"/>
      <c r="L16" s="18"/>
    </row>
    <row r="17" spans="4:12" s="15" customFormat="1" ht="24" customHeight="1">
      <c r="D17" s="25"/>
      <c r="E17" s="320" t="s">
        <v>1146</v>
      </c>
      <c r="F17" s="321"/>
      <c r="G17" s="321"/>
      <c r="H17" s="321"/>
      <c r="I17" s="35"/>
      <c r="J17" s="19"/>
      <c r="K17" s="19"/>
      <c r="L17" s="19"/>
    </row>
    <row r="18" spans="4:12" s="15" customFormat="1" ht="24.75" customHeight="1">
      <c r="D18" s="25"/>
      <c r="E18" s="14" t="s">
        <v>91</v>
      </c>
      <c r="F18" s="319" t="s">
        <v>1108</v>
      </c>
      <c r="G18" s="305"/>
      <c r="H18" s="306"/>
      <c r="I18" s="34"/>
      <c r="J18" s="18"/>
      <c r="K18" s="18"/>
      <c r="L18" s="18"/>
    </row>
    <row r="19" spans="4:9" s="15" customFormat="1" ht="24.75" customHeight="1" hidden="1">
      <c r="D19" s="25"/>
      <c r="E19" s="14" t="s">
        <v>93</v>
      </c>
      <c r="F19" s="301"/>
      <c r="G19" s="302"/>
      <c r="H19" s="303"/>
      <c r="I19" s="34"/>
    </row>
    <row r="20" spans="4:12" s="15" customFormat="1" ht="24.75" customHeight="1">
      <c r="D20" s="25"/>
      <c r="E20" s="14" t="s">
        <v>211</v>
      </c>
      <c r="F20" s="304" t="s">
        <v>1109</v>
      </c>
      <c r="G20" s="305"/>
      <c r="H20" s="306"/>
      <c r="I20" s="91"/>
      <c r="J20" s="18"/>
      <c r="K20" s="18"/>
      <c r="L20" s="18"/>
    </row>
    <row r="21" spans="4:12" s="15" customFormat="1" ht="24.75" customHeight="1">
      <c r="D21" s="25"/>
      <c r="E21" s="196" t="s">
        <v>212</v>
      </c>
      <c r="F21" s="284" t="s">
        <v>1107</v>
      </c>
      <c r="G21" s="285"/>
      <c r="H21" s="286"/>
      <c r="I21" s="91"/>
      <c r="J21" s="18"/>
      <c r="K21" s="18"/>
      <c r="L21" s="18"/>
    </row>
    <row r="22" spans="4:9" s="8" customFormat="1" ht="24.75" customHeight="1" thickBot="1">
      <c r="D22" s="25"/>
      <c r="E22" s="13" t="s">
        <v>984</v>
      </c>
      <c r="F22" s="290" t="s">
        <v>88</v>
      </c>
      <c r="G22" s="291"/>
      <c r="H22" s="292"/>
      <c r="I22" s="91"/>
    </row>
    <row r="23" spans="4:9" s="15" customFormat="1" ht="36" customHeight="1">
      <c r="D23" s="25"/>
      <c r="E23" s="20"/>
      <c r="F23" s="20"/>
      <c r="G23" s="20"/>
      <c r="H23" s="20"/>
      <c r="I23" s="36"/>
    </row>
    <row r="24" spans="4:9" s="15" customFormat="1" ht="23.25" customHeight="1">
      <c r="D24" s="25"/>
      <c r="E24" s="295" t="s">
        <v>980</v>
      </c>
      <c r="F24" s="296"/>
      <c r="G24" s="296"/>
      <c r="H24" s="296"/>
      <c r="I24" s="36"/>
    </row>
    <row r="25" spans="4:9" s="15" customFormat="1" ht="22.5" customHeight="1" thickBot="1">
      <c r="D25" s="25"/>
      <c r="E25" s="46" t="s">
        <v>152</v>
      </c>
      <c r="F25" s="297" t="s">
        <v>835</v>
      </c>
      <c r="G25" s="297"/>
      <c r="H25" s="298"/>
      <c r="I25" s="322"/>
    </row>
    <row r="26" spans="4:9" s="15" customFormat="1" ht="2.25" customHeight="1">
      <c r="D26" s="25"/>
      <c r="E26" s="10"/>
      <c r="F26" s="10"/>
      <c r="G26" s="10"/>
      <c r="H26" s="10"/>
      <c r="I26" s="322"/>
    </row>
    <row r="27" spans="4:9" s="15" customFormat="1" ht="22.5" customHeight="1" thickBot="1">
      <c r="D27" s="25"/>
      <c r="E27" s="46" t="s">
        <v>151</v>
      </c>
      <c r="F27" s="297" t="s">
        <v>868</v>
      </c>
      <c r="G27" s="297"/>
      <c r="H27" s="298"/>
      <c r="I27" s="322"/>
    </row>
    <row r="28" spans="4:9" s="15" customFormat="1" ht="2.25" customHeight="1">
      <c r="D28" s="25"/>
      <c r="E28" s="10"/>
      <c r="F28" s="17"/>
      <c r="G28" s="17"/>
      <c r="H28" s="17"/>
      <c r="I28" s="91"/>
    </row>
    <row r="29" spans="4:9" s="15" customFormat="1" ht="22.5" customHeight="1" thickBot="1">
      <c r="D29" s="25"/>
      <c r="E29" s="46" t="s">
        <v>90</v>
      </c>
      <c r="F29" s="317" t="s">
        <v>869</v>
      </c>
      <c r="G29" s="317"/>
      <c r="H29" s="318"/>
      <c r="I29" s="91"/>
    </row>
    <row r="30" spans="4:9" s="15" customFormat="1" ht="11.25">
      <c r="D30" s="25"/>
      <c r="E30" s="17"/>
      <c r="F30" s="21"/>
      <c r="G30" s="21"/>
      <c r="H30" s="21"/>
      <c r="I30" s="34"/>
    </row>
    <row r="31" spans="4:9" ht="15" customHeight="1">
      <c r="D31" s="26"/>
      <c r="E31" s="287" t="s">
        <v>179</v>
      </c>
      <c r="F31" s="288"/>
      <c r="G31" s="288"/>
      <c r="H31" s="289"/>
      <c r="I31" s="37"/>
    </row>
    <row r="32" spans="4:9" ht="22.5" customHeight="1">
      <c r="D32" s="26"/>
      <c r="E32" s="52" t="s">
        <v>180</v>
      </c>
      <c r="F32" s="280" t="s">
        <v>1147</v>
      </c>
      <c r="G32" s="280"/>
      <c r="H32" s="281"/>
      <c r="I32" s="37"/>
    </row>
    <row r="33" spans="4:9" ht="22.5" customHeight="1" thickBot="1">
      <c r="D33" s="26"/>
      <c r="E33" s="53" t="s">
        <v>181</v>
      </c>
      <c r="F33" s="282" t="s">
        <v>1148</v>
      </c>
      <c r="G33" s="282"/>
      <c r="H33" s="283"/>
      <c r="I33" s="37"/>
    </row>
    <row r="34" spans="4:9" ht="12.75">
      <c r="D34" s="26"/>
      <c r="E34" s="49"/>
      <c r="F34" s="48"/>
      <c r="G34" s="48"/>
      <c r="H34" s="48"/>
      <c r="I34" s="37"/>
    </row>
    <row r="35" spans="4:9" ht="15" customHeight="1">
      <c r="D35" s="26"/>
      <c r="E35" s="287" t="s">
        <v>150</v>
      </c>
      <c r="F35" s="288"/>
      <c r="G35" s="288"/>
      <c r="H35" s="289"/>
      <c r="I35" s="37"/>
    </row>
    <row r="36" spans="4:9" ht="22.5" customHeight="1">
      <c r="D36" s="26"/>
      <c r="E36" s="52" t="s">
        <v>182</v>
      </c>
      <c r="F36" s="280" t="s">
        <v>1149</v>
      </c>
      <c r="G36" s="280"/>
      <c r="H36" s="281"/>
      <c r="I36" s="37"/>
    </row>
    <row r="37" spans="4:9" ht="22.5" customHeight="1" thickBot="1">
      <c r="D37" s="26"/>
      <c r="E37" s="53" t="s">
        <v>186</v>
      </c>
      <c r="F37" s="282" t="s">
        <v>1150</v>
      </c>
      <c r="G37" s="282"/>
      <c r="H37" s="283"/>
      <c r="I37" s="37"/>
    </row>
    <row r="38" spans="4:9" ht="12.75">
      <c r="D38" s="26"/>
      <c r="E38" s="49"/>
      <c r="F38" s="48"/>
      <c r="G38" s="48"/>
      <c r="H38" s="48"/>
      <c r="I38" s="37"/>
    </row>
    <row r="39" spans="4:9" ht="15" customHeight="1">
      <c r="D39" s="26"/>
      <c r="E39" s="287" t="s">
        <v>94</v>
      </c>
      <c r="F39" s="288"/>
      <c r="G39" s="288"/>
      <c r="H39" s="289"/>
      <c r="I39" s="37"/>
    </row>
    <row r="40" spans="4:9" ht="22.5" customHeight="1">
      <c r="D40" s="26"/>
      <c r="E40" s="52" t="s">
        <v>182</v>
      </c>
      <c r="F40" s="280" t="s">
        <v>1168</v>
      </c>
      <c r="G40" s="280"/>
      <c r="H40" s="281"/>
      <c r="I40" s="37"/>
    </row>
    <row r="41" spans="4:9" ht="22.5" customHeight="1" thickBot="1">
      <c r="D41" s="26"/>
      <c r="E41" s="53" t="s">
        <v>186</v>
      </c>
      <c r="F41" s="282" t="s">
        <v>1152</v>
      </c>
      <c r="G41" s="282"/>
      <c r="H41" s="283"/>
      <c r="I41" s="37"/>
    </row>
    <row r="42" spans="4:9" ht="12.75">
      <c r="D42" s="26"/>
      <c r="E42" s="49"/>
      <c r="F42" s="48"/>
      <c r="G42" s="48"/>
      <c r="H42" s="48"/>
      <c r="I42" s="37"/>
    </row>
    <row r="43" spans="4:9" ht="15" customHeight="1">
      <c r="D43" s="26"/>
      <c r="E43" s="287" t="s">
        <v>164</v>
      </c>
      <c r="F43" s="288"/>
      <c r="G43" s="288"/>
      <c r="H43" s="289"/>
      <c r="I43" s="37"/>
    </row>
    <row r="44" spans="4:9" ht="22.5" customHeight="1">
      <c r="D44" s="26"/>
      <c r="E44" s="54" t="s">
        <v>182</v>
      </c>
      <c r="F44" s="280" t="s">
        <v>1151</v>
      </c>
      <c r="G44" s="280"/>
      <c r="H44" s="281"/>
      <c r="I44" s="37"/>
    </row>
    <row r="45" spans="4:9" ht="22.5" customHeight="1">
      <c r="D45" s="26"/>
      <c r="E45" s="54" t="s">
        <v>183</v>
      </c>
      <c r="F45" s="280" t="s">
        <v>1153</v>
      </c>
      <c r="G45" s="280"/>
      <c r="H45" s="281"/>
      <c r="I45" s="37"/>
    </row>
    <row r="46" spans="4:9" ht="22.5" customHeight="1">
      <c r="D46" s="26"/>
      <c r="E46" s="54" t="s">
        <v>186</v>
      </c>
      <c r="F46" s="280" t="s">
        <v>1152</v>
      </c>
      <c r="G46" s="280"/>
      <c r="H46" s="281"/>
      <c r="I46" s="37"/>
    </row>
    <row r="47" spans="4:9" ht="22.5" customHeight="1" thickBot="1">
      <c r="D47" s="26"/>
      <c r="E47" s="55" t="s">
        <v>184</v>
      </c>
      <c r="F47" s="282" t="s">
        <v>1154</v>
      </c>
      <c r="G47" s="282"/>
      <c r="H47" s="283"/>
      <c r="I47" s="37"/>
    </row>
    <row r="48" spans="4:9" ht="12.75">
      <c r="D48" s="26"/>
      <c r="E48" s="49"/>
      <c r="F48" s="48"/>
      <c r="G48" s="48"/>
      <c r="H48" s="48"/>
      <c r="I48" s="37"/>
    </row>
    <row r="49" spans="4:9" ht="12" thickBot="1">
      <c r="D49" s="26"/>
      <c r="E49" s="51" t="s">
        <v>95</v>
      </c>
      <c r="F49" s="293">
        <f ca="1">TODAY()</f>
        <v>41842</v>
      </c>
      <c r="G49" s="293"/>
      <c r="H49" s="294"/>
      <c r="I49" s="37"/>
    </row>
    <row r="50" spans="4:9" ht="12" thickBot="1">
      <c r="D50" s="29"/>
      <c r="E50" s="30"/>
      <c r="F50" s="31"/>
      <c r="G50" s="32"/>
      <c r="H50" s="32"/>
      <c r="I50" s="38"/>
    </row>
    <row r="51" spans="5:9" ht="11.25">
      <c r="E51" s="23"/>
      <c r="F51" s="23"/>
      <c r="G51" s="23"/>
      <c r="H51" s="23"/>
      <c r="I51" s="23"/>
    </row>
    <row r="52" spans="5:10" ht="12.75" customHeight="1">
      <c r="E52" s="24"/>
      <c r="F52" s="24"/>
      <c r="G52" s="24"/>
      <c r="H52" s="24"/>
      <c r="I52" s="24"/>
      <c r="J52" s="24"/>
    </row>
    <row r="53" spans="5:10" ht="12.75" customHeight="1">
      <c r="E53" s="24"/>
      <c r="F53" s="24"/>
      <c r="G53" s="24"/>
      <c r="H53" s="24"/>
      <c r="I53" s="24"/>
      <c r="J53" s="24"/>
    </row>
    <row r="54" spans="5:10" ht="12.75" customHeight="1">
      <c r="E54" s="24"/>
      <c r="F54" s="24"/>
      <c r="G54" s="24"/>
      <c r="H54" s="24"/>
      <c r="I54" s="24"/>
      <c r="J54" s="24"/>
    </row>
    <row r="55" spans="5:10" ht="12.75" customHeight="1">
      <c r="E55" s="24"/>
      <c r="F55" s="24"/>
      <c r="G55" s="24"/>
      <c r="H55" s="24"/>
      <c r="I55" s="24"/>
      <c r="J55" s="24"/>
    </row>
    <row r="56" spans="5:10" ht="12.75" customHeight="1">
      <c r="E56" s="24"/>
      <c r="F56" s="24"/>
      <c r="G56" s="24"/>
      <c r="H56" s="24"/>
      <c r="I56" s="24"/>
      <c r="J56" s="24"/>
    </row>
    <row r="57" spans="5:10" ht="12.75" customHeight="1">
      <c r="E57" s="24"/>
      <c r="F57" s="24"/>
      <c r="G57" s="24"/>
      <c r="H57" s="24"/>
      <c r="I57" s="24"/>
      <c r="J57" s="24"/>
    </row>
    <row r="58" spans="5:10" ht="12.75" customHeight="1">
      <c r="E58" s="24"/>
      <c r="F58" s="24"/>
      <c r="G58" s="24"/>
      <c r="H58" s="24"/>
      <c r="I58" s="24"/>
      <c r="J58" s="24"/>
    </row>
    <row r="59" spans="5:10" ht="12.75" customHeight="1">
      <c r="E59" s="24"/>
      <c r="F59" s="24"/>
      <c r="G59" s="24"/>
      <c r="H59" s="24"/>
      <c r="I59" s="24"/>
      <c r="J59" s="24"/>
    </row>
    <row r="60" spans="5:10" ht="12.75" customHeight="1">
      <c r="E60" s="24"/>
      <c r="F60" s="24"/>
      <c r="G60" s="24"/>
      <c r="H60" s="24"/>
      <c r="I60" s="24"/>
      <c r="J60" s="24"/>
    </row>
    <row r="61" spans="5:10" ht="12.75" customHeight="1">
      <c r="E61" s="24"/>
      <c r="F61" s="24"/>
      <c r="G61" s="24"/>
      <c r="H61" s="24"/>
      <c r="I61" s="24"/>
      <c r="J61" s="24"/>
    </row>
    <row r="62" spans="5:10" ht="12.75" customHeight="1">
      <c r="E62" s="24"/>
      <c r="F62" s="24"/>
      <c r="G62" s="24"/>
      <c r="H62" s="24"/>
      <c r="I62" s="24"/>
      <c r="J62" s="24"/>
    </row>
    <row r="63" spans="5:10" ht="12.75" customHeight="1">
      <c r="E63" s="24"/>
      <c r="F63" s="24"/>
      <c r="G63" s="24"/>
      <c r="H63" s="24"/>
      <c r="I63" s="24"/>
      <c r="J63" s="24"/>
    </row>
    <row r="64" spans="5:10" ht="12.75" customHeight="1">
      <c r="E64" s="24"/>
      <c r="F64" s="24"/>
      <c r="G64" s="24"/>
      <c r="H64" s="24"/>
      <c r="I64" s="24"/>
      <c r="J64" s="24"/>
    </row>
    <row r="65" spans="5:10" ht="12.75" customHeight="1">
      <c r="E65" s="24"/>
      <c r="F65" s="24"/>
      <c r="G65" s="24"/>
      <c r="H65" s="24"/>
      <c r="I65" s="24"/>
      <c r="J65" s="24"/>
    </row>
    <row r="66" spans="5:10" ht="12.75" customHeight="1">
      <c r="E66" s="24"/>
      <c r="F66" s="24"/>
      <c r="G66" s="24"/>
      <c r="H66" s="24"/>
      <c r="I66" s="24"/>
      <c r="J66" s="24"/>
    </row>
    <row r="67" spans="5:10" ht="12.75" customHeight="1">
      <c r="E67" s="24"/>
      <c r="F67" s="24"/>
      <c r="G67" s="24"/>
      <c r="H67" s="24"/>
      <c r="I67" s="24"/>
      <c r="J67" s="24"/>
    </row>
    <row r="68" spans="5:10" ht="12.75" customHeight="1">
      <c r="E68" s="24"/>
      <c r="F68" s="24"/>
      <c r="G68" s="24"/>
      <c r="H68" s="24"/>
      <c r="I68" s="24"/>
      <c r="J68" s="24"/>
    </row>
    <row r="69" spans="5:10" ht="12.75" customHeight="1">
      <c r="E69" s="24"/>
      <c r="F69" s="24"/>
      <c r="G69" s="24"/>
      <c r="H69" s="24"/>
      <c r="I69" s="24"/>
      <c r="J69" s="24"/>
    </row>
    <row r="70" ht="13.5" customHeight="1"/>
  </sheetData>
  <sheetProtection password="FA9C" sheet="1" objects="1" scenarios="1" formatColumns="0" formatRows="0"/>
  <mergeCells count="35">
    <mergeCell ref="H2:I2"/>
    <mergeCell ref="F29:H29"/>
    <mergeCell ref="F33:H33"/>
    <mergeCell ref="F27:H27"/>
    <mergeCell ref="F18:H18"/>
    <mergeCell ref="E17:H17"/>
    <mergeCell ref="I25:I27"/>
    <mergeCell ref="D7:I7"/>
    <mergeCell ref="D3:I3"/>
    <mergeCell ref="F6:H6"/>
    <mergeCell ref="F11:H11"/>
    <mergeCell ref="F19:H19"/>
    <mergeCell ref="F20:H20"/>
    <mergeCell ref="F8:H8"/>
    <mergeCell ref="F12:H12"/>
    <mergeCell ref="E10:H10"/>
    <mergeCell ref="F14:H14"/>
    <mergeCell ref="F49:H49"/>
    <mergeCell ref="E24:H24"/>
    <mergeCell ref="F45:H45"/>
    <mergeCell ref="F46:H46"/>
    <mergeCell ref="F47:H47"/>
    <mergeCell ref="F25:H25"/>
    <mergeCell ref="E43:H43"/>
    <mergeCell ref="F44:H44"/>
    <mergeCell ref="E39:H39"/>
    <mergeCell ref="F37:H37"/>
    <mergeCell ref="F40:H40"/>
    <mergeCell ref="F41:H41"/>
    <mergeCell ref="F21:H21"/>
    <mergeCell ref="E31:H31"/>
    <mergeCell ref="F32:H32"/>
    <mergeCell ref="E35:H35"/>
    <mergeCell ref="F36:H36"/>
    <mergeCell ref="F22:H22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F25:H25">
      <formula1>MR_LIST</formula1>
    </dataValidation>
    <dataValidation allowBlank="1" sqref="F18 F20:F21"/>
    <dataValidation allowBlank="1" showErrorMessage="1" sqref="F19:H19"/>
    <dataValidation type="list" allowBlank="1" showInputMessage="1" showErrorMessage="1" prompt="Выберите значение из списка" error="Выберите значение из списка" sqref="F14:H14">
      <formula1>logic</formula1>
    </dataValidation>
    <dataValidation type="list" allowBlank="1" showErrorMessage="1" errorTitle="Ошибка" error="Выберите значение из списка" sqref="F12:H12">
      <formula1>kvartal</formula1>
    </dataValidation>
    <dataValidation type="list" allowBlank="1" showErrorMessage="1" errorTitle="Ошибка" error="Выберите значение из списка" sqref="F22:H22">
      <formula1>logic</formula1>
    </dataValidation>
    <dataValidation type="list" allowBlank="1" showInputMessage="1" showErrorMessage="1" errorTitle="Ошибка" error="Выберите значение из списка" sqref="F11:H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:H27">
      <formula1>MO_LIST_25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Consumption">
    <tabColor indexed="31"/>
  </sheetPr>
  <dimension ref="A1:X58"/>
  <sheetViews>
    <sheetView showGridLines="0" zoomScalePageLayoutView="0" workbookViewId="0" topLeftCell="E1">
      <pane ySplit="11" topLeftCell="BM12" activePane="bottomLeft" state="frozen"/>
      <selection pane="topLeft" activeCell="D44" sqref="D44"/>
      <selection pane="bottomLeft" activeCell="H48" sqref="H48"/>
    </sheetView>
  </sheetViews>
  <sheetFormatPr defaultColWidth="9.140625" defaultRowHeight="11.25"/>
  <cols>
    <col min="1" max="1" width="3.28125" style="117" hidden="1" customWidth="1"/>
    <col min="2" max="2" width="2.140625" style="117" hidden="1" customWidth="1"/>
    <col min="3" max="3" width="3.57421875" style="117" customWidth="1"/>
    <col min="4" max="4" width="9.28125" style="116" customWidth="1"/>
    <col min="5" max="5" width="7.00390625" style="116" bestFit="1" customWidth="1"/>
    <col min="6" max="6" width="44.7109375" style="116" customWidth="1"/>
    <col min="7" max="7" width="27.7109375" style="117" customWidth="1"/>
    <col min="8" max="13" width="16.8515625" style="7" customWidth="1"/>
    <col min="14" max="14" width="8.28125" style="117" customWidth="1"/>
    <col min="15" max="16384" width="9.140625" style="117" customWidth="1"/>
  </cols>
  <sheetData>
    <row r="1" spans="1:24" s="113" customFormat="1" ht="0.75" customHeight="1">
      <c r="A1" s="108"/>
      <c r="B1" s="109"/>
      <c r="C1" s="109"/>
      <c r="D1" s="112"/>
      <c r="E1" s="112"/>
      <c r="F1" s="112"/>
      <c r="G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s="115" customFormat="1" ht="11.25" customHeight="1" hidden="1">
      <c r="A2" s="108"/>
      <c r="B2" s="108"/>
      <c r="C2" s="108"/>
      <c r="D2" s="114"/>
      <c r="E2" s="114"/>
      <c r="F2" s="114"/>
      <c r="G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1.25" customHeight="1" hidden="1">
      <c r="A3" s="109"/>
      <c r="B3" s="108"/>
      <c r="C3" s="108"/>
      <c r="G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1.25">
      <c r="A4" s="109"/>
      <c r="B4" s="108"/>
      <c r="C4" s="108"/>
      <c r="D4" s="110"/>
      <c r="E4" s="110"/>
      <c r="F4" s="110"/>
      <c r="G4" s="135"/>
      <c r="N4" s="111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4" ht="18.75" customHeight="1">
      <c r="A5" s="109"/>
      <c r="B5" s="108"/>
      <c r="C5" s="108"/>
      <c r="D5" s="332" t="str">
        <f>"Мониторинг"&amp;IF(type_flag&lt;&gt;"План"," фактических "," ")&amp;"расходов по мероприятиям, осуществляемым при технологическом присоединении к электрическим сетям"</f>
        <v>Мониторинг фактических расходов по мероприятиям, осуществляемым при технологическом присоединении к электрическим сетям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8.75" customHeight="1" thickBot="1">
      <c r="A6" s="109"/>
      <c r="B6" s="108"/>
      <c r="C6" s="108"/>
      <c r="D6" s="335" t="str">
        <f>org&amp;IF(type_flag&lt;&gt;"Факт"," на "," за ")&amp;IF(prd2&lt;&gt;"",prd2&amp;" ","")&amp;god&amp;" г."</f>
        <v>Ядринское МПП ЖКХ за I полугодие 2014 г.</v>
      </c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172"/>
      <c r="P6" s="135"/>
      <c r="Q6" s="135"/>
      <c r="R6" s="135"/>
      <c r="S6" s="135"/>
      <c r="T6" s="135"/>
      <c r="U6" s="135"/>
      <c r="V6" s="135"/>
      <c r="W6" s="135"/>
      <c r="X6" s="135"/>
    </row>
    <row r="7" spans="1:24" ht="11.25">
      <c r="A7" s="109"/>
      <c r="B7" s="108"/>
      <c r="C7" s="108"/>
      <c r="D7" s="117"/>
      <c r="E7" s="121"/>
      <c r="F7" s="121"/>
      <c r="G7" s="135"/>
      <c r="O7" s="135"/>
      <c r="P7" s="135"/>
      <c r="Q7" s="135"/>
      <c r="R7" s="135"/>
      <c r="S7" s="135"/>
      <c r="T7" s="135"/>
      <c r="U7" s="135"/>
      <c r="V7" s="135"/>
      <c r="W7" s="135"/>
      <c r="X7" s="135"/>
    </row>
    <row r="8" spans="1:24" ht="24.75" customHeight="1">
      <c r="A8" s="109"/>
      <c r="B8" s="108"/>
      <c r="C8" s="108"/>
      <c r="D8" s="125"/>
      <c r="E8" s="126"/>
      <c r="F8" s="126"/>
      <c r="G8" s="126"/>
      <c r="H8" s="149"/>
      <c r="I8" s="149"/>
      <c r="J8" s="149"/>
      <c r="K8" s="149"/>
      <c r="L8" s="149"/>
      <c r="M8" s="149" t="str">
        <f>IF(simple_nds&lt;&gt;"да","в тыс. руб. без НДС","в тыс. руб.")</f>
        <v>в тыс. руб. без НДС</v>
      </c>
      <c r="N8" s="127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116" customFormat="1" ht="15" customHeight="1">
      <c r="A9" s="109"/>
      <c r="B9" s="108"/>
      <c r="C9" s="108"/>
      <c r="D9" s="143"/>
      <c r="E9" s="338" t="s">
        <v>218</v>
      </c>
      <c r="F9" s="340" t="s">
        <v>233</v>
      </c>
      <c r="G9" s="340"/>
      <c r="H9" s="342" t="str">
        <f>IF(type_flag&lt;&gt;"Факт","План на ","Факт за ")&amp;IF(prd2&lt;&gt;"",prd2&amp;" ","")&amp;god&amp;" г."</f>
        <v>Факт за I полугодие 2014 г.</v>
      </c>
      <c r="I9" s="342" t="s">
        <v>987</v>
      </c>
      <c r="J9" s="342"/>
      <c r="K9" s="342"/>
      <c r="L9" s="342"/>
      <c r="M9" s="344"/>
      <c r="N9" s="120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s="116" customFormat="1" ht="27" customHeight="1" thickBot="1">
      <c r="A10" s="109"/>
      <c r="B10" s="108"/>
      <c r="C10" s="108"/>
      <c r="D10" s="143"/>
      <c r="E10" s="339"/>
      <c r="F10" s="341"/>
      <c r="G10" s="341"/>
      <c r="H10" s="343"/>
      <c r="I10" s="190" t="s">
        <v>988</v>
      </c>
      <c r="J10" s="190" t="s">
        <v>989</v>
      </c>
      <c r="K10" s="190" t="s">
        <v>990</v>
      </c>
      <c r="L10" s="190" t="s">
        <v>991</v>
      </c>
      <c r="M10" s="150" t="s">
        <v>992</v>
      </c>
      <c r="N10" s="120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4:24" s="118" customFormat="1" ht="11.25">
      <c r="D11" s="143"/>
      <c r="E11" s="132" t="s">
        <v>142</v>
      </c>
      <c r="F11" s="345" t="s">
        <v>176</v>
      </c>
      <c r="G11" s="345"/>
      <c r="H11" s="132" t="s">
        <v>177</v>
      </c>
      <c r="I11" s="132" t="s">
        <v>215</v>
      </c>
      <c r="J11" s="132" t="s">
        <v>950</v>
      </c>
      <c r="K11" s="132" t="s">
        <v>951</v>
      </c>
      <c r="L11" s="132" t="s">
        <v>953</v>
      </c>
      <c r="M11" s="132" t="s">
        <v>955</v>
      </c>
      <c r="N11" s="120"/>
      <c r="O11" s="136"/>
      <c r="P11" s="136"/>
      <c r="Q11" s="136"/>
      <c r="R11" s="136"/>
      <c r="S11" s="136"/>
      <c r="T11" s="136"/>
      <c r="U11" s="136"/>
      <c r="V11" s="136"/>
      <c r="W11" s="136"/>
      <c r="X11" s="136"/>
    </row>
    <row r="12" spans="4:24" s="118" customFormat="1" ht="24.75" customHeight="1">
      <c r="D12" s="143"/>
      <c r="E12" s="207" t="s">
        <v>142</v>
      </c>
      <c r="F12" s="346" t="s">
        <v>234</v>
      </c>
      <c r="G12" s="347"/>
      <c r="H12" s="229">
        <v>4</v>
      </c>
      <c r="I12" s="230"/>
      <c r="J12" s="230"/>
      <c r="K12" s="230"/>
      <c r="L12" s="230"/>
      <c r="M12" s="231"/>
      <c r="N12" s="122"/>
      <c r="O12" s="136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4:24" s="118" customFormat="1" ht="24.75" customHeight="1">
      <c r="D13" s="143"/>
      <c r="E13" s="207" t="s">
        <v>176</v>
      </c>
      <c r="F13" s="346" t="s">
        <v>235</v>
      </c>
      <c r="G13" s="347"/>
      <c r="H13" s="232">
        <f>dohod_itog</f>
        <v>125</v>
      </c>
      <c r="I13" s="230"/>
      <c r="J13" s="230"/>
      <c r="K13" s="230"/>
      <c r="L13" s="230"/>
      <c r="M13" s="231"/>
      <c r="N13" s="122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4:24" s="118" customFormat="1" ht="24.75" customHeight="1">
      <c r="D14" s="143"/>
      <c r="E14" s="208" t="s">
        <v>177</v>
      </c>
      <c r="F14" s="346" t="s">
        <v>236</v>
      </c>
      <c r="G14" s="347"/>
      <c r="H14" s="233">
        <f aca="true" t="shared" si="0" ref="H14:M14">SUM(H15:H20)</f>
        <v>49.96</v>
      </c>
      <c r="I14" s="233">
        <f t="shared" si="0"/>
        <v>38.38</v>
      </c>
      <c r="J14" s="233">
        <f t="shared" si="0"/>
        <v>11.58</v>
      </c>
      <c r="K14" s="233">
        <f t="shared" si="0"/>
        <v>0</v>
      </c>
      <c r="L14" s="233">
        <f t="shared" si="0"/>
        <v>0</v>
      </c>
      <c r="M14" s="234">
        <f t="shared" si="0"/>
        <v>0</v>
      </c>
      <c r="N14" s="122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4:24" s="118" customFormat="1" ht="24.75" customHeight="1">
      <c r="D15" s="143"/>
      <c r="E15" s="157" t="s">
        <v>275</v>
      </c>
      <c r="F15" s="348" t="s">
        <v>256</v>
      </c>
      <c r="G15" s="349"/>
      <c r="H15" s="235">
        <f>SUM(I15:M15)</f>
        <v>11.27</v>
      </c>
      <c r="I15" s="228">
        <v>8.66</v>
      </c>
      <c r="J15" s="228">
        <v>2.61</v>
      </c>
      <c r="K15" s="228"/>
      <c r="L15" s="228"/>
      <c r="M15" s="224"/>
      <c r="N15" s="122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4:24" s="118" customFormat="1" ht="49.5" customHeight="1">
      <c r="D16" s="143"/>
      <c r="E16" s="157" t="s">
        <v>946</v>
      </c>
      <c r="F16" s="348" t="s">
        <v>237</v>
      </c>
      <c r="G16" s="349"/>
      <c r="H16" s="235">
        <f>SUM(I16:M16)</f>
        <v>7.2</v>
      </c>
      <c r="I16" s="228">
        <v>5.53</v>
      </c>
      <c r="J16" s="228">
        <v>1.67</v>
      </c>
      <c r="K16" s="228"/>
      <c r="L16" s="228"/>
      <c r="M16" s="224"/>
      <c r="N16" s="122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4:24" s="118" customFormat="1" ht="24.75" customHeight="1">
      <c r="D17" s="143"/>
      <c r="E17" s="157" t="s">
        <v>947</v>
      </c>
      <c r="F17" s="348" t="s">
        <v>285</v>
      </c>
      <c r="G17" s="349"/>
      <c r="H17" s="235">
        <f>SUM(I17:M17)</f>
        <v>24.29</v>
      </c>
      <c r="I17" s="228">
        <v>18.66</v>
      </c>
      <c r="J17" s="228">
        <v>5.63</v>
      </c>
      <c r="K17" s="228"/>
      <c r="L17" s="228"/>
      <c r="M17" s="224"/>
      <c r="N17" s="122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4:24" s="118" customFormat="1" ht="24.75" customHeight="1">
      <c r="D18" s="144"/>
      <c r="E18" s="157" t="s">
        <v>948</v>
      </c>
      <c r="F18" s="348" t="s">
        <v>286</v>
      </c>
      <c r="G18" s="349"/>
      <c r="H18" s="235">
        <f>SUM(I18:M18)</f>
        <v>7.2</v>
      </c>
      <c r="I18" s="228">
        <v>5.53</v>
      </c>
      <c r="J18" s="228">
        <v>1.67</v>
      </c>
      <c r="K18" s="228"/>
      <c r="L18" s="228"/>
      <c r="M18" s="224"/>
      <c r="N18" s="122"/>
      <c r="O18" s="136"/>
      <c r="P18" s="136"/>
      <c r="Q18" s="136"/>
      <c r="R18" s="136"/>
      <c r="S18" s="136"/>
      <c r="T18" s="136"/>
      <c r="U18" s="136"/>
      <c r="V18" s="136"/>
      <c r="W18" s="136"/>
      <c r="X18" s="136"/>
    </row>
    <row r="19" spans="4:24" s="118" customFormat="1" ht="24.75" customHeight="1">
      <c r="D19" s="144"/>
      <c r="E19" s="157" t="s">
        <v>949</v>
      </c>
      <c r="F19" s="350"/>
      <c r="G19" s="351"/>
      <c r="H19" s="235">
        <f>SUM(I19:M19)</f>
        <v>0</v>
      </c>
      <c r="I19" s="228"/>
      <c r="J19" s="228"/>
      <c r="K19" s="228"/>
      <c r="L19" s="228"/>
      <c r="M19" s="224"/>
      <c r="N19" s="122"/>
      <c r="O19" s="136"/>
      <c r="P19" s="136"/>
      <c r="Q19" s="136"/>
      <c r="R19" s="136"/>
      <c r="S19" s="136"/>
      <c r="T19" s="136"/>
      <c r="U19" s="136"/>
      <c r="V19" s="136"/>
      <c r="W19" s="136"/>
      <c r="X19" s="136"/>
    </row>
    <row r="20" spans="4:24" s="118" customFormat="1" ht="24.75" customHeight="1">
      <c r="D20" s="119"/>
      <c r="E20" s="145"/>
      <c r="F20" s="175" t="s">
        <v>255</v>
      </c>
      <c r="G20" s="236"/>
      <c r="H20" s="214"/>
      <c r="I20" s="214"/>
      <c r="J20" s="214"/>
      <c r="K20" s="214"/>
      <c r="L20" s="214"/>
      <c r="M20" s="212"/>
      <c r="N20" s="122"/>
      <c r="O20" s="136"/>
      <c r="P20" s="136"/>
      <c r="Q20" s="136"/>
      <c r="R20" s="136"/>
      <c r="S20" s="136"/>
      <c r="T20" s="136"/>
      <c r="U20" s="136"/>
      <c r="V20" s="136"/>
      <c r="W20" s="136"/>
      <c r="X20" s="136"/>
    </row>
    <row r="21" spans="4:24" s="118" customFormat="1" ht="24.75" customHeight="1">
      <c r="D21" s="144"/>
      <c r="E21" s="208" t="s">
        <v>215</v>
      </c>
      <c r="F21" s="346" t="s">
        <v>238</v>
      </c>
      <c r="G21" s="347"/>
      <c r="H21" s="233">
        <f aca="true" t="shared" si="1" ref="H21:M21">SUM(H22:H23)</f>
        <v>0</v>
      </c>
      <c r="I21" s="233">
        <f t="shared" si="1"/>
        <v>0</v>
      </c>
      <c r="J21" s="233">
        <f t="shared" si="1"/>
        <v>0</v>
      </c>
      <c r="K21" s="233">
        <f t="shared" si="1"/>
        <v>0</v>
      </c>
      <c r="L21" s="233">
        <f t="shared" si="1"/>
        <v>0</v>
      </c>
      <c r="M21" s="234">
        <f t="shared" si="1"/>
        <v>0</v>
      </c>
      <c r="N21" s="122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4:24" s="118" customFormat="1" ht="24.75" customHeight="1">
      <c r="D22" s="144"/>
      <c r="E22" s="157" t="s">
        <v>249</v>
      </c>
      <c r="F22" s="350"/>
      <c r="G22" s="351"/>
      <c r="H22" s="235">
        <f>SUM(I22:M22)</f>
        <v>0</v>
      </c>
      <c r="I22" s="228"/>
      <c r="J22" s="228"/>
      <c r="K22" s="228"/>
      <c r="L22" s="228"/>
      <c r="M22" s="224"/>
      <c r="N22" s="122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4:24" s="118" customFormat="1" ht="24.75" customHeight="1">
      <c r="D23" s="119"/>
      <c r="E23" s="145"/>
      <c r="F23" s="175" t="s">
        <v>255</v>
      </c>
      <c r="G23" s="236"/>
      <c r="H23" s="214"/>
      <c r="I23" s="214"/>
      <c r="J23" s="214"/>
      <c r="K23" s="214"/>
      <c r="L23" s="214"/>
      <c r="M23" s="212"/>
      <c r="N23" s="122"/>
      <c r="O23" s="136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4:24" s="118" customFormat="1" ht="24.75" customHeight="1">
      <c r="D24" s="143"/>
      <c r="E24" s="208" t="s">
        <v>950</v>
      </c>
      <c r="F24" s="346" t="s">
        <v>239</v>
      </c>
      <c r="G24" s="347"/>
      <c r="H24" s="233">
        <f aca="true" t="shared" si="2" ref="H24:M24">SUM(H25:H26)</f>
        <v>0</v>
      </c>
      <c r="I24" s="233">
        <f t="shared" si="2"/>
        <v>0</v>
      </c>
      <c r="J24" s="233">
        <f t="shared" si="2"/>
        <v>0</v>
      </c>
      <c r="K24" s="233">
        <f t="shared" si="2"/>
        <v>0</v>
      </c>
      <c r="L24" s="233">
        <f t="shared" si="2"/>
        <v>0</v>
      </c>
      <c r="M24" s="234">
        <f t="shared" si="2"/>
        <v>0</v>
      </c>
      <c r="N24" s="122"/>
      <c r="O24" s="136"/>
      <c r="P24" s="136"/>
      <c r="Q24" s="136"/>
      <c r="R24" s="136"/>
      <c r="S24" s="136"/>
      <c r="T24" s="136"/>
      <c r="U24" s="136"/>
      <c r="V24" s="136"/>
      <c r="W24" s="136"/>
      <c r="X24" s="136"/>
    </row>
    <row r="25" spans="4:24" s="118" customFormat="1" ht="24.75" customHeight="1">
      <c r="D25" s="143"/>
      <c r="E25" s="157" t="s">
        <v>221</v>
      </c>
      <c r="F25" s="350"/>
      <c r="G25" s="351"/>
      <c r="H25" s="235">
        <f>SUM(I25:M25)</f>
        <v>0</v>
      </c>
      <c r="I25" s="228"/>
      <c r="J25" s="228"/>
      <c r="K25" s="228"/>
      <c r="L25" s="228"/>
      <c r="M25" s="224"/>
      <c r="N25" s="122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4:24" s="118" customFormat="1" ht="24.75" customHeight="1">
      <c r="D26" s="119"/>
      <c r="E26" s="145"/>
      <c r="F26" s="175" t="s">
        <v>255</v>
      </c>
      <c r="G26" s="236"/>
      <c r="H26" s="214"/>
      <c r="I26" s="214"/>
      <c r="J26" s="214"/>
      <c r="K26" s="214"/>
      <c r="L26" s="214"/>
      <c r="M26" s="212"/>
      <c r="N26" s="122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  <row r="27" spans="4:24" s="118" customFormat="1" ht="24.75" customHeight="1">
      <c r="D27" s="143"/>
      <c r="E27" s="208" t="s">
        <v>951</v>
      </c>
      <c r="F27" s="346" t="s">
        <v>240</v>
      </c>
      <c r="G27" s="347"/>
      <c r="H27" s="233">
        <f aca="true" t="shared" si="3" ref="H27:M27">SUM(H28:H34)</f>
        <v>20.87</v>
      </c>
      <c r="I27" s="233">
        <f t="shared" si="3"/>
        <v>16.04</v>
      </c>
      <c r="J27" s="233">
        <f t="shared" si="3"/>
        <v>4.83</v>
      </c>
      <c r="K27" s="233">
        <f t="shared" si="3"/>
        <v>0</v>
      </c>
      <c r="L27" s="233">
        <f t="shared" si="3"/>
        <v>0</v>
      </c>
      <c r="M27" s="234">
        <f t="shared" si="3"/>
        <v>0</v>
      </c>
      <c r="N27" s="122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4:24" s="118" customFormat="1" ht="37.5" customHeight="1">
      <c r="D28" s="144"/>
      <c r="E28" s="157" t="s">
        <v>250</v>
      </c>
      <c r="F28" s="348" t="s">
        <v>257</v>
      </c>
      <c r="G28" s="349"/>
      <c r="H28" s="235">
        <f aca="true" t="shared" si="4" ref="H28:H33">SUM(I28:M28)</f>
        <v>7.73</v>
      </c>
      <c r="I28" s="228">
        <v>5.94</v>
      </c>
      <c r="J28" s="228">
        <v>1.79</v>
      </c>
      <c r="K28" s="228"/>
      <c r="L28" s="228"/>
      <c r="M28" s="224"/>
      <c r="N28" s="122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4:24" s="118" customFormat="1" ht="24.75" customHeight="1">
      <c r="D29" s="144"/>
      <c r="E29" s="157" t="s">
        <v>251</v>
      </c>
      <c r="F29" s="348" t="s">
        <v>241</v>
      </c>
      <c r="G29" s="349"/>
      <c r="H29" s="235">
        <f t="shared" si="4"/>
        <v>7.73</v>
      </c>
      <c r="I29" s="228">
        <v>5.94</v>
      </c>
      <c r="J29" s="228">
        <v>1.79</v>
      </c>
      <c r="K29" s="228"/>
      <c r="L29" s="228"/>
      <c r="M29" s="224"/>
      <c r="N29" s="122"/>
      <c r="O29" s="136"/>
      <c r="P29" s="136"/>
      <c r="Q29" s="136"/>
      <c r="R29" s="136"/>
      <c r="S29" s="136"/>
      <c r="T29" s="136"/>
      <c r="U29" s="136"/>
      <c r="V29" s="136"/>
      <c r="W29" s="136"/>
      <c r="X29" s="136"/>
    </row>
    <row r="30" spans="4:24" s="118" customFormat="1" ht="24.75" customHeight="1">
      <c r="D30" s="144"/>
      <c r="E30" s="157" t="s">
        <v>252</v>
      </c>
      <c r="F30" s="348" t="s">
        <v>258</v>
      </c>
      <c r="G30" s="349"/>
      <c r="H30" s="235">
        <f t="shared" si="4"/>
        <v>5.41</v>
      </c>
      <c r="I30" s="228">
        <v>4.16</v>
      </c>
      <c r="J30" s="228">
        <v>1.25</v>
      </c>
      <c r="K30" s="228"/>
      <c r="L30" s="228"/>
      <c r="M30" s="224"/>
      <c r="N30" s="122"/>
      <c r="O30" s="136"/>
      <c r="P30" s="136"/>
      <c r="Q30" s="136"/>
      <c r="R30" s="136"/>
      <c r="S30" s="136"/>
      <c r="T30" s="136"/>
      <c r="U30" s="136"/>
      <c r="V30" s="136"/>
      <c r="W30" s="136"/>
      <c r="X30" s="136"/>
    </row>
    <row r="31" spans="4:24" s="118" customFormat="1" ht="24.75" customHeight="1">
      <c r="D31" s="144"/>
      <c r="E31" s="157" t="s">
        <v>253</v>
      </c>
      <c r="F31" s="348" t="s">
        <v>259</v>
      </c>
      <c r="G31" s="349"/>
      <c r="H31" s="235">
        <f t="shared" si="4"/>
        <v>0</v>
      </c>
      <c r="I31" s="228"/>
      <c r="J31" s="228"/>
      <c r="K31" s="228"/>
      <c r="L31" s="228"/>
      <c r="M31" s="224"/>
      <c r="N31" s="122"/>
      <c r="O31" s="136"/>
      <c r="P31" s="136"/>
      <c r="Q31" s="136"/>
      <c r="R31" s="136"/>
      <c r="S31" s="136"/>
      <c r="T31" s="136"/>
      <c r="U31" s="136"/>
      <c r="V31" s="136"/>
      <c r="W31" s="136"/>
      <c r="X31" s="136"/>
    </row>
    <row r="32" spans="4:24" s="118" customFormat="1" ht="37.5" customHeight="1">
      <c r="D32" s="143"/>
      <c r="E32" s="157" t="s">
        <v>254</v>
      </c>
      <c r="F32" s="348" t="s">
        <v>260</v>
      </c>
      <c r="G32" s="349"/>
      <c r="H32" s="235">
        <f t="shared" si="4"/>
        <v>0</v>
      </c>
      <c r="I32" s="228"/>
      <c r="J32" s="228"/>
      <c r="K32" s="228"/>
      <c r="L32" s="228"/>
      <c r="M32" s="224"/>
      <c r="N32" s="122"/>
      <c r="O32" s="136"/>
      <c r="P32" s="136"/>
      <c r="Q32" s="136"/>
      <c r="R32" s="136"/>
      <c r="S32" s="136"/>
      <c r="T32" s="136"/>
      <c r="U32" s="136"/>
      <c r="V32" s="136"/>
      <c r="W32" s="136"/>
      <c r="X32" s="136"/>
    </row>
    <row r="33" spans="4:24" s="118" customFormat="1" ht="24.75" customHeight="1">
      <c r="D33" s="143"/>
      <c r="E33" s="157" t="s">
        <v>952</v>
      </c>
      <c r="F33" s="350"/>
      <c r="G33" s="351"/>
      <c r="H33" s="235">
        <f t="shared" si="4"/>
        <v>0</v>
      </c>
      <c r="I33" s="228"/>
      <c r="J33" s="228"/>
      <c r="K33" s="228"/>
      <c r="L33" s="228"/>
      <c r="M33" s="224"/>
      <c r="N33" s="122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4:24" s="118" customFormat="1" ht="24.75" customHeight="1">
      <c r="D34" s="119"/>
      <c r="E34" s="145"/>
      <c r="F34" s="175" t="s">
        <v>255</v>
      </c>
      <c r="G34" s="236"/>
      <c r="H34" s="214"/>
      <c r="I34" s="214"/>
      <c r="J34" s="214"/>
      <c r="K34" s="214"/>
      <c r="L34" s="214"/>
      <c r="M34" s="212"/>
      <c r="N34" s="122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  <row r="35" spans="4:24" s="118" customFormat="1" ht="24.75" customHeight="1">
      <c r="D35" s="143"/>
      <c r="E35" s="208" t="s">
        <v>953</v>
      </c>
      <c r="F35" s="346" t="s">
        <v>242</v>
      </c>
      <c r="G35" s="347"/>
      <c r="H35" s="233">
        <f aca="true" t="shared" si="5" ref="H35:M35">SUM(H36:H37)</f>
        <v>0</v>
      </c>
      <c r="I35" s="233">
        <f t="shared" si="5"/>
        <v>0</v>
      </c>
      <c r="J35" s="233">
        <f t="shared" si="5"/>
        <v>0</v>
      </c>
      <c r="K35" s="233">
        <f t="shared" si="5"/>
        <v>0</v>
      </c>
      <c r="L35" s="233">
        <f t="shared" si="5"/>
        <v>0</v>
      </c>
      <c r="M35" s="234">
        <f t="shared" si="5"/>
        <v>0</v>
      </c>
      <c r="N35" s="122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4:24" s="118" customFormat="1" ht="24.75" customHeight="1">
      <c r="D36" s="143"/>
      <c r="E36" s="157" t="s">
        <v>954</v>
      </c>
      <c r="F36" s="350"/>
      <c r="G36" s="351"/>
      <c r="H36" s="235">
        <f>SUM(I36:M36)</f>
        <v>0</v>
      </c>
      <c r="I36" s="228"/>
      <c r="J36" s="228"/>
      <c r="K36" s="228"/>
      <c r="L36" s="228"/>
      <c r="M36" s="224"/>
      <c r="N36" s="122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4:24" s="118" customFormat="1" ht="24.75" customHeight="1">
      <c r="D37" s="119"/>
      <c r="E37" s="145"/>
      <c r="F37" s="175" t="s">
        <v>255</v>
      </c>
      <c r="G37" s="236"/>
      <c r="H37" s="214"/>
      <c r="I37" s="214"/>
      <c r="J37" s="214"/>
      <c r="K37" s="214"/>
      <c r="L37" s="214"/>
      <c r="M37" s="212"/>
      <c r="N37" s="122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4:24" s="118" customFormat="1" ht="24.75" customHeight="1">
      <c r="D38" s="143"/>
      <c r="E38" s="208" t="s">
        <v>955</v>
      </c>
      <c r="F38" s="346" t="s">
        <v>243</v>
      </c>
      <c r="G38" s="347"/>
      <c r="H38" s="233">
        <f aca="true" t="shared" si="6" ref="H38:M38">SUM(H39:H44)</f>
        <v>3.46</v>
      </c>
      <c r="I38" s="233">
        <f t="shared" si="6"/>
        <v>1.56</v>
      </c>
      <c r="J38" s="233">
        <f t="shared" si="6"/>
        <v>0.47</v>
      </c>
      <c r="K38" s="233">
        <f t="shared" si="6"/>
        <v>0</v>
      </c>
      <c r="L38" s="233">
        <f t="shared" si="6"/>
        <v>1.43</v>
      </c>
      <c r="M38" s="234">
        <f t="shared" si="6"/>
        <v>0</v>
      </c>
      <c r="N38" s="122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4:24" s="118" customFormat="1" ht="24.75" customHeight="1">
      <c r="D39" s="143"/>
      <c r="E39" s="157" t="s">
        <v>223</v>
      </c>
      <c r="F39" s="348" t="s">
        <v>244</v>
      </c>
      <c r="G39" s="349"/>
      <c r="H39" s="235">
        <f>SUM(I39:M39)</f>
        <v>3.46</v>
      </c>
      <c r="I39" s="228">
        <v>1.56</v>
      </c>
      <c r="J39" s="228">
        <v>0.47</v>
      </c>
      <c r="K39" s="228"/>
      <c r="L39" s="228">
        <v>1.43</v>
      </c>
      <c r="M39" s="224"/>
      <c r="N39" s="122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  <row r="40" spans="4:24" s="118" customFormat="1" ht="24.75" customHeight="1">
      <c r="D40" s="144"/>
      <c r="E40" s="157" t="s">
        <v>956</v>
      </c>
      <c r="F40" s="348" t="s">
        <v>261</v>
      </c>
      <c r="G40" s="349"/>
      <c r="H40" s="235">
        <f>SUM(I40:M40)</f>
        <v>0</v>
      </c>
      <c r="I40" s="228"/>
      <c r="J40" s="228"/>
      <c r="K40" s="228"/>
      <c r="L40" s="228"/>
      <c r="M40" s="224"/>
      <c r="N40" s="122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4:24" s="118" customFormat="1" ht="24.75" customHeight="1">
      <c r="D41" s="144"/>
      <c r="E41" s="157" t="s">
        <v>957</v>
      </c>
      <c r="F41" s="348" t="s">
        <v>262</v>
      </c>
      <c r="G41" s="349"/>
      <c r="H41" s="235">
        <f>SUM(I41:M41)</f>
        <v>0</v>
      </c>
      <c r="I41" s="228"/>
      <c r="J41" s="228"/>
      <c r="K41" s="228"/>
      <c r="L41" s="228"/>
      <c r="M41" s="224"/>
      <c r="N41" s="122"/>
      <c r="O41" s="136"/>
      <c r="P41" s="136"/>
      <c r="Q41" s="136"/>
      <c r="R41" s="136"/>
      <c r="S41" s="136"/>
      <c r="T41" s="136"/>
      <c r="U41" s="136"/>
      <c r="V41" s="136"/>
      <c r="W41" s="136"/>
      <c r="X41" s="136"/>
    </row>
    <row r="42" spans="4:24" s="118" customFormat="1" ht="24.75" customHeight="1">
      <c r="D42" s="144"/>
      <c r="E42" s="157" t="s">
        <v>958</v>
      </c>
      <c r="F42" s="348" t="s">
        <v>263</v>
      </c>
      <c r="G42" s="349"/>
      <c r="H42" s="235">
        <f>SUM(I42:M42)</f>
        <v>0</v>
      </c>
      <c r="I42" s="228"/>
      <c r="J42" s="228"/>
      <c r="K42" s="228"/>
      <c r="L42" s="228"/>
      <c r="M42" s="224"/>
      <c r="N42" s="122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43" spans="4:24" s="118" customFormat="1" ht="24.75" customHeight="1">
      <c r="D43" s="144"/>
      <c r="E43" s="157" t="s">
        <v>959</v>
      </c>
      <c r="F43" s="350"/>
      <c r="G43" s="351"/>
      <c r="H43" s="235">
        <f>SUM(I43:M43)</f>
        <v>0</v>
      </c>
      <c r="I43" s="228"/>
      <c r="J43" s="228"/>
      <c r="K43" s="228"/>
      <c r="L43" s="228"/>
      <c r="M43" s="224"/>
      <c r="N43" s="122"/>
      <c r="O43" s="136"/>
      <c r="P43" s="136"/>
      <c r="Q43" s="136"/>
      <c r="R43" s="136"/>
      <c r="S43" s="136"/>
      <c r="T43" s="136"/>
      <c r="U43" s="136"/>
      <c r="V43" s="136"/>
      <c r="W43" s="136"/>
      <c r="X43" s="136"/>
    </row>
    <row r="44" spans="4:24" s="118" customFormat="1" ht="24.75" customHeight="1">
      <c r="D44" s="119"/>
      <c r="E44" s="145"/>
      <c r="F44" s="175" t="s">
        <v>255</v>
      </c>
      <c r="G44" s="236"/>
      <c r="H44" s="214"/>
      <c r="I44" s="214"/>
      <c r="J44" s="214"/>
      <c r="K44" s="214"/>
      <c r="L44" s="214"/>
      <c r="M44" s="212"/>
      <c r="N44" s="122"/>
      <c r="O44" s="136"/>
      <c r="P44" s="136"/>
      <c r="Q44" s="136"/>
      <c r="R44" s="136"/>
      <c r="S44" s="136"/>
      <c r="T44" s="136"/>
      <c r="U44" s="136"/>
      <c r="V44" s="136"/>
      <c r="W44" s="136"/>
      <c r="X44" s="136"/>
    </row>
    <row r="45" spans="4:24" s="118" customFormat="1" ht="24.75" customHeight="1">
      <c r="D45" s="144"/>
      <c r="E45" s="208" t="s">
        <v>216</v>
      </c>
      <c r="F45" s="346" t="s">
        <v>245</v>
      </c>
      <c r="G45" s="347"/>
      <c r="H45" s="233">
        <f aca="true" t="shared" si="7" ref="H45:M45">SUM(H14,H21,H24,H27,H35,H38)</f>
        <v>74.28999999999999</v>
      </c>
      <c r="I45" s="233">
        <f t="shared" si="7"/>
        <v>55.980000000000004</v>
      </c>
      <c r="J45" s="233">
        <f t="shared" si="7"/>
        <v>16.88</v>
      </c>
      <c r="K45" s="233">
        <f t="shared" si="7"/>
        <v>0</v>
      </c>
      <c r="L45" s="233">
        <f t="shared" si="7"/>
        <v>1.43</v>
      </c>
      <c r="M45" s="234">
        <f t="shared" si="7"/>
        <v>0</v>
      </c>
      <c r="N45" s="122"/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4:24" s="118" customFormat="1" ht="24.75" customHeight="1">
      <c r="D46" s="144"/>
      <c r="E46" s="208" t="s">
        <v>217</v>
      </c>
      <c r="F46" s="346" t="s">
        <v>981</v>
      </c>
      <c r="G46" s="347"/>
      <c r="H46" s="233">
        <f>SUM(Sum_8)</f>
        <v>-30.117</v>
      </c>
      <c r="I46" s="237"/>
      <c r="J46" s="237"/>
      <c r="K46" s="237"/>
      <c r="L46" s="237"/>
      <c r="M46" s="238"/>
      <c r="N46" s="122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  <row r="47" spans="4:24" s="118" customFormat="1" ht="24.75" customHeight="1">
      <c r="D47" s="144"/>
      <c r="E47" s="157" t="s">
        <v>960</v>
      </c>
      <c r="F47" s="350"/>
      <c r="G47" s="351"/>
      <c r="H47" s="228">
        <v>-30.117</v>
      </c>
      <c r="I47" s="239"/>
      <c r="J47" s="239"/>
      <c r="K47" s="239"/>
      <c r="L47" s="239"/>
      <c r="M47" s="240"/>
      <c r="N47" s="122"/>
      <c r="O47" s="136"/>
      <c r="P47" s="136"/>
      <c r="Q47" s="136"/>
      <c r="R47" s="136"/>
      <c r="S47" s="136"/>
      <c r="T47" s="136"/>
      <c r="U47" s="136"/>
      <c r="V47" s="136"/>
      <c r="W47" s="136"/>
      <c r="X47" s="136"/>
    </row>
    <row r="48" spans="4:24" s="118" customFormat="1" ht="24.75" customHeight="1">
      <c r="D48" s="119"/>
      <c r="E48" s="145"/>
      <c r="F48" s="175" t="s">
        <v>255</v>
      </c>
      <c r="G48" s="236"/>
      <c r="H48" s="214"/>
      <c r="I48" s="214"/>
      <c r="J48" s="214"/>
      <c r="K48" s="214"/>
      <c r="L48" s="214"/>
      <c r="M48" s="212"/>
      <c r="N48" s="122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4:24" s="118" customFormat="1" ht="24.75" customHeight="1">
      <c r="D49" s="144"/>
      <c r="E49" s="209" t="s">
        <v>961</v>
      </c>
      <c r="F49" s="354" t="s">
        <v>246</v>
      </c>
      <c r="G49" s="355"/>
      <c r="H49" s="241"/>
      <c r="I49" s="237"/>
      <c r="J49" s="237"/>
      <c r="K49" s="237"/>
      <c r="L49" s="237"/>
      <c r="M49" s="238"/>
      <c r="N49" s="122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  <row r="50" spans="4:24" s="118" customFormat="1" ht="24.75" customHeight="1" thickBot="1">
      <c r="D50" s="144"/>
      <c r="E50" s="192" t="s">
        <v>962</v>
      </c>
      <c r="F50" s="356" t="s">
        <v>247</v>
      </c>
      <c r="G50" s="357"/>
      <c r="H50" s="242">
        <f>H45+H46+H49</f>
        <v>44.17299999999999</v>
      </c>
      <c r="I50" s="243"/>
      <c r="J50" s="243"/>
      <c r="K50" s="243"/>
      <c r="L50" s="243"/>
      <c r="M50" s="244"/>
      <c r="N50" s="122"/>
      <c r="O50" s="136"/>
      <c r="P50" s="136"/>
      <c r="Q50" s="136"/>
      <c r="R50" s="136"/>
      <c r="S50" s="136"/>
      <c r="T50" s="136"/>
      <c r="U50" s="136"/>
      <c r="V50" s="136"/>
      <c r="W50" s="136"/>
      <c r="X50" s="136"/>
    </row>
    <row r="51" spans="4:24" ht="11.25">
      <c r="D51" s="143"/>
      <c r="E51" s="167"/>
      <c r="F51" s="167"/>
      <c r="G51" s="135"/>
      <c r="H51" s="168"/>
      <c r="I51" s="168"/>
      <c r="J51" s="168"/>
      <c r="K51" s="168"/>
      <c r="L51" s="168"/>
      <c r="M51" s="168"/>
      <c r="N51" s="169"/>
      <c r="O51" s="135"/>
      <c r="P51" s="135"/>
      <c r="Q51" s="135"/>
      <c r="R51" s="135"/>
      <c r="S51" s="135"/>
      <c r="T51" s="135"/>
      <c r="U51" s="135"/>
      <c r="V51" s="135"/>
      <c r="W51" s="135"/>
      <c r="X51" s="135"/>
    </row>
    <row r="52" spans="4:24" ht="24.75" customHeight="1">
      <c r="D52" s="352" t="s">
        <v>940</v>
      </c>
      <c r="E52" s="353"/>
      <c r="F52" s="180" t="str">
        <f>IF(Титульный!F36&lt;&gt;"",Титульный!F36,"")</f>
        <v>Фоланин Викентий Иванович</v>
      </c>
      <c r="G52" s="185" t="s">
        <v>945</v>
      </c>
      <c r="H52" s="182" t="s">
        <v>284</v>
      </c>
      <c r="I52" s="182"/>
      <c r="J52" s="182"/>
      <c r="K52" s="182"/>
      <c r="L52" s="182"/>
      <c r="M52" s="182"/>
      <c r="N52" s="169"/>
      <c r="O52" s="135"/>
      <c r="P52" s="135"/>
      <c r="Q52" s="135"/>
      <c r="R52" s="135"/>
      <c r="S52" s="135"/>
      <c r="T52" s="135"/>
      <c r="U52" s="135"/>
      <c r="V52" s="135"/>
      <c r="W52" s="135"/>
      <c r="X52" s="135"/>
    </row>
    <row r="53" spans="4:14" ht="11.25">
      <c r="D53" s="352"/>
      <c r="E53" s="353"/>
      <c r="F53" s="177"/>
      <c r="G53" s="186"/>
      <c r="H53" s="178"/>
      <c r="I53" s="178"/>
      <c r="J53" s="178"/>
      <c r="K53" s="178"/>
      <c r="L53" s="178"/>
      <c r="M53" s="178"/>
      <c r="N53" s="179"/>
    </row>
    <row r="54" spans="4:24" ht="24.75" customHeight="1">
      <c r="D54" s="352" t="s">
        <v>941</v>
      </c>
      <c r="E54" s="353"/>
      <c r="F54" s="176" t="str">
        <f>IF(Титульный!F40&lt;&gt;"",Титульный!F40,"")</f>
        <v>Пахомова Мария Александровна</v>
      </c>
      <c r="G54" s="185" t="s">
        <v>945</v>
      </c>
      <c r="H54" s="173"/>
      <c r="I54" s="173"/>
      <c r="J54" s="173"/>
      <c r="K54" s="173"/>
      <c r="L54" s="173"/>
      <c r="M54" s="173"/>
      <c r="N54" s="169"/>
      <c r="O54" s="135"/>
      <c r="P54" s="135"/>
      <c r="Q54" s="135"/>
      <c r="R54" s="135"/>
      <c r="S54" s="135"/>
      <c r="T54" s="135"/>
      <c r="U54" s="135"/>
      <c r="V54" s="135"/>
      <c r="W54" s="135"/>
      <c r="X54" s="135"/>
    </row>
    <row r="55" spans="4:24" ht="11.25">
      <c r="D55" s="352"/>
      <c r="E55" s="353"/>
      <c r="F55" s="177"/>
      <c r="G55" s="187"/>
      <c r="H55" s="168"/>
      <c r="I55" s="168"/>
      <c r="J55" s="168"/>
      <c r="K55" s="168"/>
      <c r="L55" s="168"/>
      <c r="M55" s="168"/>
      <c r="N55" s="169"/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spans="4:24" ht="24.75" customHeight="1">
      <c r="D56" s="352" t="s">
        <v>942</v>
      </c>
      <c r="E56" s="353"/>
      <c r="F56" s="184"/>
      <c r="G56" s="185" t="s">
        <v>945</v>
      </c>
      <c r="H56" s="173"/>
      <c r="I56" s="173"/>
      <c r="J56" s="173"/>
      <c r="K56" s="173"/>
      <c r="L56" s="173"/>
      <c r="M56" s="173"/>
      <c r="N56" s="169"/>
      <c r="O56" s="135"/>
      <c r="P56" s="135"/>
      <c r="Q56" s="135"/>
      <c r="R56" s="135"/>
      <c r="S56" s="135"/>
      <c r="T56" s="135"/>
      <c r="U56" s="135"/>
      <c r="V56" s="135"/>
      <c r="W56" s="135"/>
      <c r="X56" s="135"/>
    </row>
    <row r="57" spans="4:24" ht="11.25">
      <c r="D57" s="352"/>
      <c r="E57" s="353"/>
      <c r="F57" s="183" t="s">
        <v>943</v>
      </c>
      <c r="G57" s="188" t="s">
        <v>944</v>
      </c>
      <c r="H57" s="181"/>
      <c r="I57" s="181"/>
      <c r="J57" s="181"/>
      <c r="K57" s="181"/>
      <c r="L57" s="181"/>
      <c r="M57" s="181"/>
      <c r="N57" s="169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4:24" ht="12" thickBot="1">
      <c r="D58" s="131"/>
      <c r="E58" s="129"/>
      <c r="F58" s="170"/>
      <c r="G58" s="174"/>
      <c r="H58" s="171"/>
      <c r="I58" s="171"/>
      <c r="J58" s="171"/>
      <c r="K58" s="171"/>
      <c r="L58" s="171"/>
      <c r="M58" s="171"/>
      <c r="N58" s="128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</sheetData>
  <sheetProtection password="FA9C" sheet="1" objects="1" scenarios="1" formatColumns="0" formatRows="0"/>
  <mergeCells count="45">
    <mergeCell ref="D57:E57"/>
    <mergeCell ref="F47:G47"/>
    <mergeCell ref="F49:G49"/>
    <mergeCell ref="F50:G50"/>
    <mergeCell ref="D52:E52"/>
    <mergeCell ref="D53:E53"/>
    <mergeCell ref="D54:E54"/>
    <mergeCell ref="F45:G45"/>
    <mergeCell ref="F46:G46"/>
    <mergeCell ref="D55:E55"/>
    <mergeCell ref="D56:E56"/>
    <mergeCell ref="F40:G40"/>
    <mergeCell ref="F41:G41"/>
    <mergeCell ref="F42:G42"/>
    <mergeCell ref="F43:G43"/>
    <mergeCell ref="F35:G35"/>
    <mergeCell ref="F36:G36"/>
    <mergeCell ref="F38:G38"/>
    <mergeCell ref="F39:G39"/>
    <mergeCell ref="F30:G30"/>
    <mergeCell ref="F31:G31"/>
    <mergeCell ref="F32:G32"/>
    <mergeCell ref="F33:G33"/>
    <mergeCell ref="F25:G25"/>
    <mergeCell ref="F27:G27"/>
    <mergeCell ref="F28:G28"/>
    <mergeCell ref="F29:G29"/>
    <mergeCell ref="F19:G19"/>
    <mergeCell ref="F21:G21"/>
    <mergeCell ref="F22:G22"/>
    <mergeCell ref="F24:G24"/>
    <mergeCell ref="F15:G15"/>
    <mergeCell ref="F16:G16"/>
    <mergeCell ref="F17:G17"/>
    <mergeCell ref="F18:G18"/>
    <mergeCell ref="F11:G11"/>
    <mergeCell ref="F12:G12"/>
    <mergeCell ref="F13:G13"/>
    <mergeCell ref="F14:G14"/>
    <mergeCell ref="D5:N5"/>
    <mergeCell ref="D6:N6"/>
    <mergeCell ref="E9:E10"/>
    <mergeCell ref="F9:G10"/>
    <mergeCell ref="H9:H10"/>
    <mergeCell ref="I9:M9"/>
  </mergeCells>
  <dataValidations count="3">
    <dataValidation type="decimal" allowBlank="1" showErrorMessage="1" errorTitle="Ошибка" error="Допускается ввод только неотрицательных чисел!" sqref="H49:M49 H39:M43 H22:M22 H25:M25 H15:M19 H28:M33 H36:M36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47:M47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12:M12">
      <formula1>0</formula1>
      <formula2>9.99999999999999E+23</formula2>
    </dataValidation>
  </dataValidations>
  <hyperlinks>
    <hyperlink ref="F48" location="'Расходы'!A1" tooltip="Добавить строки" display="Добавить строку"/>
    <hyperlink ref="F44" location="'Расходы'!A1" tooltip="Добавить строки" display="Добавить строку"/>
    <hyperlink ref="F37" location="'Расходы'!A1" tooltip="Добавить строки" display="Добавить строку"/>
    <hyperlink ref="F34" location="'Расходы'!A1" tooltip="Добавить строки" display="Добавить строку"/>
    <hyperlink ref="F26" location="'Расходы'!A1" tooltip="Добавить строки" display="Добавить строку"/>
    <hyperlink ref="F23" location="'Расходы'!A1" tooltip="Добавить строки" display="Добавить строку"/>
    <hyperlink ref="F20" location="'Расходы'!A1" tooltip="Добавить строки" display="Добавить строку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nsumption1">
    <tabColor indexed="31"/>
  </sheetPr>
  <dimension ref="A1:X32"/>
  <sheetViews>
    <sheetView showGridLines="0" zoomScalePageLayoutView="0" workbookViewId="0" topLeftCell="C1">
      <pane ySplit="10" topLeftCell="BM23" activePane="bottomLeft" state="frozen"/>
      <selection pane="topLeft" activeCell="C1" sqref="C1"/>
      <selection pane="bottomLeft" activeCell="D23" sqref="D23"/>
    </sheetView>
  </sheetViews>
  <sheetFormatPr defaultColWidth="9.140625" defaultRowHeight="11.25"/>
  <cols>
    <col min="1" max="1" width="3.28125" style="117" hidden="1" customWidth="1"/>
    <col min="2" max="2" width="2.140625" style="117" hidden="1" customWidth="1"/>
    <col min="3" max="3" width="3.57421875" style="117" customWidth="1"/>
    <col min="4" max="4" width="9.28125" style="116" customWidth="1"/>
    <col min="5" max="5" width="7.00390625" style="116" bestFit="1" customWidth="1"/>
    <col min="6" max="6" width="44.7109375" style="116" customWidth="1"/>
    <col min="7" max="8" width="28.57421875" style="7" customWidth="1"/>
    <col min="9" max="10" width="16.7109375" style="7" customWidth="1"/>
    <col min="11" max="11" width="25.7109375" style="7" customWidth="1"/>
    <col min="12" max="13" width="18.7109375" style="7" customWidth="1"/>
    <col min="14" max="14" width="3.57421875" style="117" customWidth="1"/>
    <col min="15" max="15" width="8.140625" style="204" hidden="1" customWidth="1"/>
    <col min="16" max="16384" width="9.140625" style="117" customWidth="1"/>
  </cols>
  <sheetData>
    <row r="1" spans="1:24" s="113" customFormat="1" ht="0.75" customHeight="1">
      <c r="A1" s="108"/>
      <c r="B1" s="109"/>
      <c r="C1" s="109"/>
      <c r="D1" s="112"/>
      <c r="E1" s="112"/>
      <c r="F1" s="112"/>
      <c r="O1" s="200"/>
      <c r="P1" s="134"/>
      <c r="Q1" s="134"/>
      <c r="R1" s="134"/>
      <c r="S1" s="134"/>
      <c r="T1" s="134"/>
      <c r="U1" s="134"/>
      <c r="V1" s="134"/>
      <c r="W1" s="134"/>
      <c r="X1" s="134"/>
    </row>
    <row r="2" spans="1:24" s="115" customFormat="1" ht="11.25" customHeight="1" hidden="1">
      <c r="A2" s="108"/>
      <c r="B2" s="108"/>
      <c r="C2" s="108"/>
      <c r="D2" s="114"/>
      <c r="E2" s="114"/>
      <c r="F2" s="114"/>
      <c r="O2" s="200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1.25" customHeight="1" hidden="1">
      <c r="A3" s="109"/>
      <c r="B3" s="108"/>
      <c r="C3" s="108"/>
      <c r="O3" s="200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1.25">
      <c r="A4" s="109"/>
      <c r="B4" s="108"/>
      <c r="C4" s="108"/>
      <c r="D4" s="110"/>
      <c r="E4" s="110"/>
      <c r="F4" s="110"/>
      <c r="N4" s="111"/>
      <c r="O4" s="200"/>
      <c r="P4" s="135"/>
      <c r="Q4" s="135"/>
      <c r="R4" s="135"/>
      <c r="S4" s="135"/>
      <c r="T4" s="135"/>
      <c r="U4" s="135"/>
      <c r="V4" s="135"/>
      <c r="W4" s="135"/>
      <c r="X4" s="135"/>
    </row>
    <row r="5" spans="1:24" ht="18.75" customHeight="1">
      <c r="A5" s="109"/>
      <c r="B5" s="108"/>
      <c r="C5" s="108"/>
      <c r="D5" s="332" t="s">
        <v>963</v>
      </c>
      <c r="E5" s="333"/>
      <c r="F5" s="333"/>
      <c r="G5" s="333"/>
      <c r="H5" s="333"/>
      <c r="I5" s="333"/>
      <c r="J5" s="333"/>
      <c r="K5" s="333"/>
      <c r="L5" s="333"/>
      <c r="M5" s="333"/>
      <c r="N5" s="334"/>
      <c r="O5" s="200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8.75" customHeight="1" thickBot="1">
      <c r="A6" s="109"/>
      <c r="B6" s="108"/>
      <c r="C6" s="108"/>
      <c r="D6" s="335" t="str">
        <f>org&amp;IF(type_flag&lt;&gt;"Факт"," на "," за ")&amp;IF(prd2&lt;&gt;"",prd2&amp;" ","")&amp;god&amp;" г."</f>
        <v>Ядринское МПП ЖКХ за I полугодие 2014 г.</v>
      </c>
      <c r="E6" s="336"/>
      <c r="F6" s="336"/>
      <c r="G6" s="336"/>
      <c r="H6" s="336"/>
      <c r="I6" s="336"/>
      <c r="J6" s="336"/>
      <c r="K6" s="336"/>
      <c r="L6" s="336"/>
      <c r="M6" s="336"/>
      <c r="N6" s="337"/>
      <c r="O6" s="201"/>
      <c r="P6" s="135"/>
      <c r="Q6" s="135"/>
      <c r="R6" s="135"/>
      <c r="S6" s="135"/>
      <c r="T6" s="135"/>
      <c r="U6" s="135"/>
      <c r="V6" s="135"/>
      <c r="W6" s="135"/>
      <c r="X6" s="135"/>
    </row>
    <row r="7" spans="1:24" ht="11.25">
      <c r="A7" s="109"/>
      <c r="B7" s="108"/>
      <c r="C7" s="108"/>
      <c r="D7" s="117"/>
      <c r="E7" s="121"/>
      <c r="F7" s="121"/>
      <c r="O7" s="200"/>
      <c r="P7" s="135"/>
      <c r="Q7" s="135"/>
      <c r="R7" s="135"/>
      <c r="S7" s="135"/>
      <c r="T7" s="135"/>
      <c r="U7" s="135"/>
      <c r="V7" s="135"/>
      <c r="W7" s="135"/>
      <c r="X7" s="135"/>
    </row>
    <row r="8" spans="1:24" ht="24.75" customHeight="1">
      <c r="A8" s="109"/>
      <c r="B8" s="108"/>
      <c r="C8" s="108"/>
      <c r="D8" s="125"/>
      <c r="E8" s="126"/>
      <c r="F8" s="126"/>
      <c r="G8" s="149"/>
      <c r="H8" s="149"/>
      <c r="I8" s="149"/>
      <c r="J8" s="149"/>
      <c r="K8" s="149"/>
      <c r="L8" s="149"/>
      <c r="M8" s="149" t="str">
        <f>IF(simple_nds&lt;&gt;"да","в тыс. руб. без НДС","в тыс. руб.")</f>
        <v>в тыс. руб. без НДС</v>
      </c>
      <c r="N8" s="127"/>
      <c r="O8" s="200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116" customFormat="1" ht="45.75" thickBot="1">
      <c r="A9" s="109"/>
      <c r="B9" s="108"/>
      <c r="C9" s="108"/>
      <c r="D9" s="143"/>
      <c r="E9" s="50" t="s">
        <v>218</v>
      </c>
      <c r="F9" s="124" t="s">
        <v>964</v>
      </c>
      <c r="G9" s="190" t="s">
        <v>968</v>
      </c>
      <c r="H9" s="190" t="s">
        <v>967</v>
      </c>
      <c r="I9" s="190" t="s">
        <v>235</v>
      </c>
      <c r="J9" s="190" t="s">
        <v>969</v>
      </c>
      <c r="K9" s="190" t="s">
        <v>970</v>
      </c>
      <c r="L9" s="190" t="s">
        <v>971</v>
      </c>
      <c r="M9" s="150" t="s">
        <v>972</v>
      </c>
      <c r="N9" s="120"/>
      <c r="O9" s="202"/>
      <c r="P9" s="136"/>
      <c r="Q9" s="136"/>
      <c r="R9" s="136"/>
      <c r="S9" s="136"/>
      <c r="T9" s="136"/>
      <c r="U9" s="136"/>
      <c r="V9" s="136"/>
      <c r="W9" s="136"/>
      <c r="X9" s="136"/>
    </row>
    <row r="10" spans="4:24" s="118" customFormat="1" ht="11.25">
      <c r="D10" s="143"/>
      <c r="E10" s="132" t="s">
        <v>142</v>
      </c>
      <c r="F10" s="189" t="s">
        <v>176</v>
      </c>
      <c r="G10" s="132" t="s">
        <v>177</v>
      </c>
      <c r="H10" s="132" t="s">
        <v>215</v>
      </c>
      <c r="I10" s="132" t="s">
        <v>950</v>
      </c>
      <c r="J10" s="132" t="s">
        <v>951</v>
      </c>
      <c r="K10" s="132" t="s">
        <v>953</v>
      </c>
      <c r="L10" s="132" t="s">
        <v>955</v>
      </c>
      <c r="M10" s="132" t="s">
        <v>216</v>
      </c>
      <c r="N10" s="120"/>
      <c r="O10" s="202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4:24" s="118" customFormat="1" ht="24.75" customHeight="1">
      <c r="D11" s="143"/>
      <c r="E11" s="157" t="s">
        <v>142</v>
      </c>
      <c r="F11" s="198" t="s">
        <v>1156</v>
      </c>
      <c r="G11" s="249" t="s">
        <v>1157</v>
      </c>
      <c r="H11" s="249" t="s">
        <v>1158</v>
      </c>
      <c r="I11" s="216">
        <v>6</v>
      </c>
      <c r="J11" s="216"/>
      <c r="K11" s="195" t="s">
        <v>976</v>
      </c>
      <c r="L11" s="250"/>
      <c r="M11" s="213">
        <f aca="true" t="shared" si="0" ref="M11:M22">IF(AND(I11+J11&lt;=15,OR(K11="город, &lt;= 300м",K11="сельская местность, &lt;= 500м")),IF(simple_nds&lt;&gt;"да",0.466,0.55),I11*L11)</f>
        <v>0.466</v>
      </c>
      <c r="N11" s="122"/>
      <c r="O11" s="203">
        <f aca="true" t="shared" si="1" ref="O11:O22">IF(AND(I11+J11&lt;=15,OR(K11="город, &lt;= 300м",K11="сельская местность, &lt;= 500м")),0,1)</f>
        <v>0</v>
      </c>
      <c r="P11" s="136"/>
      <c r="Q11" s="136"/>
      <c r="R11" s="136"/>
      <c r="S11" s="136"/>
      <c r="T11" s="136"/>
      <c r="U11" s="136"/>
      <c r="V11" s="136"/>
      <c r="W11" s="136"/>
      <c r="X11" s="136"/>
    </row>
    <row r="12" spans="4:24" s="118" customFormat="1" ht="24.75" customHeight="1">
      <c r="D12" s="248" t="s">
        <v>1155</v>
      </c>
      <c r="E12" s="157" t="s">
        <v>176</v>
      </c>
      <c r="F12" s="198" t="s">
        <v>1159</v>
      </c>
      <c r="G12" s="199" t="s">
        <v>1160</v>
      </c>
      <c r="H12" s="199" t="s">
        <v>1161</v>
      </c>
      <c r="I12" s="216">
        <v>60</v>
      </c>
      <c r="J12" s="216"/>
      <c r="K12" s="195" t="s">
        <v>976</v>
      </c>
      <c r="L12" s="228">
        <v>0.65078</v>
      </c>
      <c r="M12" s="213">
        <f t="shared" si="0"/>
        <v>39.046800000000005</v>
      </c>
      <c r="N12" s="122"/>
      <c r="O12" s="203">
        <f t="shared" si="1"/>
        <v>1</v>
      </c>
      <c r="P12" s="136"/>
      <c r="Q12" s="136"/>
      <c r="R12" s="136"/>
      <c r="S12" s="136"/>
      <c r="T12" s="136"/>
      <c r="U12" s="136"/>
      <c r="V12" s="136"/>
      <c r="W12" s="136"/>
      <c r="X12" s="136"/>
    </row>
    <row r="13" spans="4:24" s="118" customFormat="1" ht="24.75" customHeight="1">
      <c r="D13" s="248" t="s">
        <v>1155</v>
      </c>
      <c r="E13" s="157" t="s">
        <v>177</v>
      </c>
      <c r="F13" s="198" t="s">
        <v>1162</v>
      </c>
      <c r="G13" s="199" t="s">
        <v>1163</v>
      </c>
      <c r="H13" s="199" t="s">
        <v>1164</v>
      </c>
      <c r="I13" s="216">
        <v>3</v>
      </c>
      <c r="J13" s="216"/>
      <c r="K13" s="195" t="s">
        <v>976</v>
      </c>
      <c r="L13" s="239"/>
      <c r="M13" s="213">
        <f t="shared" si="0"/>
        <v>0.466</v>
      </c>
      <c r="N13" s="122"/>
      <c r="O13" s="203">
        <f t="shared" si="1"/>
        <v>0</v>
      </c>
      <c r="P13" s="136"/>
      <c r="Q13" s="136"/>
      <c r="R13" s="136"/>
      <c r="S13" s="136"/>
      <c r="T13" s="136"/>
      <c r="U13" s="136"/>
      <c r="V13" s="136"/>
      <c r="W13" s="136"/>
      <c r="X13" s="136"/>
    </row>
    <row r="14" spans="4:24" s="118" customFormat="1" ht="24.75" customHeight="1">
      <c r="D14" s="248" t="s">
        <v>1155</v>
      </c>
      <c r="E14" s="157" t="s">
        <v>215</v>
      </c>
      <c r="F14" s="198" t="s">
        <v>1165</v>
      </c>
      <c r="G14" s="199" t="s">
        <v>1166</v>
      </c>
      <c r="H14" s="199" t="s">
        <v>1167</v>
      </c>
      <c r="I14" s="216">
        <v>6</v>
      </c>
      <c r="J14" s="216"/>
      <c r="K14" s="195" t="s">
        <v>976</v>
      </c>
      <c r="L14" s="239"/>
      <c r="M14" s="213">
        <f t="shared" si="0"/>
        <v>0.466</v>
      </c>
      <c r="N14" s="122"/>
      <c r="O14" s="203">
        <f t="shared" si="1"/>
        <v>0</v>
      </c>
      <c r="P14" s="136"/>
      <c r="Q14" s="136"/>
      <c r="R14" s="136"/>
      <c r="S14" s="136"/>
      <c r="T14" s="136"/>
      <c r="U14" s="136"/>
      <c r="V14" s="136"/>
      <c r="W14" s="136"/>
      <c r="X14" s="136"/>
    </row>
    <row r="15" spans="4:24" s="118" customFormat="1" ht="24.75" customHeight="1">
      <c r="D15" s="248" t="s">
        <v>1155</v>
      </c>
      <c r="E15" s="157" t="s">
        <v>950</v>
      </c>
      <c r="F15" s="198" t="s">
        <v>1169</v>
      </c>
      <c r="G15" s="199" t="s">
        <v>1170</v>
      </c>
      <c r="H15" s="199" t="s">
        <v>1171</v>
      </c>
      <c r="I15" s="216">
        <v>4</v>
      </c>
      <c r="J15" s="216"/>
      <c r="K15" s="195" t="s">
        <v>976</v>
      </c>
      <c r="L15" s="239"/>
      <c r="M15" s="213">
        <f t="shared" si="0"/>
        <v>0.466</v>
      </c>
      <c r="N15" s="122"/>
      <c r="O15" s="203">
        <f t="shared" si="1"/>
        <v>0</v>
      </c>
      <c r="P15" s="136"/>
      <c r="Q15" s="136"/>
      <c r="R15" s="136"/>
      <c r="S15" s="136"/>
      <c r="T15" s="136"/>
      <c r="U15" s="136"/>
      <c r="V15" s="136"/>
      <c r="W15" s="136"/>
      <c r="X15" s="136"/>
    </row>
    <row r="16" spans="4:24" s="118" customFormat="1" ht="24.75" customHeight="1">
      <c r="D16" s="248" t="s">
        <v>1155</v>
      </c>
      <c r="E16" s="157" t="s">
        <v>951</v>
      </c>
      <c r="F16" s="198" t="s">
        <v>1172</v>
      </c>
      <c r="G16" s="199" t="s">
        <v>1173</v>
      </c>
      <c r="H16" s="199" t="s">
        <v>1174</v>
      </c>
      <c r="I16" s="216">
        <v>10</v>
      </c>
      <c r="J16" s="216"/>
      <c r="K16" s="195" t="s">
        <v>976</v>
      </c>
      <c r="L16" s="239"/>
      <c r="M16" s="213">
        <f t="shared" si="0"/>
        <v>0.466</v>
      </c>
      <c r="N16" s="122"/>
      <c r="O16" s="203">
        <f t="shared" si="1"/>
        <v>0</v>
      </c>
      <c r="P16" s="136"/>
      <c r="Q16" s="136"/>
      <c r="R16" s="136"/>
      <c r="S16" s="136"/>
      <c r="T16" s="136"/>
      <c r="U16" s="136"/>
      <c r="V16" s="136"/>
      <c r="W16" s="136"/>
      <c r="X16" s="136"/>
    </row>
    <row r="17" spans="4:24" s="118" customFormat="1" ht="24.75" customHeight="1">
      <c r="D17" s="248" t="s">
        <v>1155</v>
      </c>
      <c r="E17" s="157" t="s">
        <v>953</v>
      </c>
      <c r="F17" s="198" t="s">
        <v>1175</v>
      </c>
      <c r="G17" s="199" t="s">
        <v>1176</v>
      </c>
      <c r="H17" s="199" t="s">
        <v>1177</v>
      </c>
      <c r="I17" s="216">
        <v>3</v>
      </c>
      <c r="J17" s="216"/>
      <c r="K17" s="195" t="s">
        <v>976</v>
      </c>
      <c r="L17" s="239"/>
      <c r="M17" s="213">
        <f t="shared" si="0"/>
        <v>0.466</v>
      </c>
      <c r="N17" s="122"/>
      <c r="O17" s="203">
        <f t="shared" si="1"/>
        <v>0</v>
      </c>
      <c r="P17" s="136"/>
      <c r="Q17" s="136"/>
      <c r="R17" s="136"/>
      <c r="S17" s="136"/>
      <c r="T17" s="136"/>
      <c r="U17" s="136"/>
      <c r="V17" s="136"/>
      <c r="W17" s="136"/>
      <c r="X17" s="136"/>
    </row>
    <row r="18" spans="4:24" s="118" customFormat="1" ht="24.75" customHeight="1">
      <c r="D18" s="248" t="s">
        <v>1155</v>
      </c>
      <c r="E18" s="157" t="s">
        <v>955</v>
      </c>
      <c r="F18" s="198" t="s">
        <v>1178</v>
      </c>
      <c r="G18" s="199" t="s">
        <v>1179</v>
      </c>
      <c r="H18" s="199" t="s">
        <v>1180</v>
      </c>
      <c r="I18" s="216">
        <v>4</v>
      </c>
      <c r="J18" s="216"/>
      <c r="K18" s="195" t="s">
        <v>976</v>
      </c>
      <c r="L18" s="239"/>
      <c r="M18" s="213">
        <f t="shared" si="0"/>
        <v>0.466</v>
      </c>
      <c r="N18" s="122"/>
      <c r="O18" s="203">
        <f t="shared" si="1"/>
        <v>0</v>
      </c>
      <c r="P18" s="136"/>
      <c r="Q18" s="136"/>
      <c r="R18" s="136"/>
      <c r="S18" s="136"/>
      <c r="T18" s="136"/>
      <c r="U18" s="136"/>
      <c r="V18" s="136"/>
      <c r="W18" s="136"/>
      <c r="X18" s="136"/>
    </row>
    <row r="19" spans="4:24" s="118" customFormat="1" ht="24.75" customHeight="1">
      <c r="D19" s="248" t="s">
        <v>1155</v>
      </c>
      <c r="E19" s="157" t="s">
        <v>216</v>
      </c>
      <c r="F19" s="198" t="s">
        <v>1181</v>
      </c>
      <c r="G19" s="199" t="s">
        <v>1182</v>
      </c>
      <c r="H19" s="199" t="s">
        <v>1183</v>
      </c>
      <c r="I19" s="216">
        <v>15</v>
      </c>
      <c r="J19" s="216"/>
      <c r="K19" s="195" t="s">
        <v>976</v>
      </c>
      <c r="L19" s="239"/>
      <c r="M19" s="213">
        <f t="shared" si="0"/>
        <v>0.466</v>
      </c>
      <c r="N19" s="122"/>
      <c r="O19" s="203">
        <f t="shared" si="1"/>
        <v>0</v>
      </c>
      <c r="P19" s="136"/>
      <c r="Q19" s="136"/>
      <c r="R19" s="136"/>
      <c r="S19" s="136"/>
      <c r="T19" s="136"/>
      <c r="U19" s="136"/>
      <c r="V19" s="136"/>
      <c r="W19" s="136"/>
      <c r="X19" s="136"/>
    </row>
    <row r="20" spans="4:24" s="118" customFormat="1" ht="24.75" customHeight="1">
      <c r="D20" s="248" t="s">
        <v>1155</v>
      </c>
      <c r="E20" s="157" t="s">
        <v>217</v>
      </c>
      <c r="F20" s="198" t="s">
        <v>1184</v>
      </c>
      <c r="G20" s="199" t="s">
        <v>1185</v>
      </c>
      <c r="H20" s="199" t="s">
        <v>1186</v>
      </c>
      <c r="I20" s="216">
        <v>3</v>
      </c>
      <c r="J20" s="216"/>
      <c r="K20" s="195" t="s">
        <v>976</v>
      </c>
      <c r="L20" s="239"/>
      <c r="M20" s="213">
        <f t="shared" si="0"/>
        <v>0.466</v>
      </c>
      <c r="N20" s="122"/>
      <c r="O20" s="203">
        <f t="shared" si="1"/>
        <v>0</v>
      </c>
      <c r="P20" s="136"/>
      <c r="Q20" s="136"/>
      <c r="R20" s="136"/>
      <c r="S20" s="136"/>
      <c r="T20" s="136"/>
      <c r="U20" s="136"/>
      <c r="V20" s="136"/>
      <c r="W20" s="136"/>
      <c r="X20" s="136"/>
    </row>
    <row r="21" spans="4:24" s="118" customFormat="1" ht="24.75" customHeight="1">
      <c r="D21" s="248" t="s">
        <v>1155</v>
      </c>
      <c r="E21" s="157" t="s">
        <v>961</v>
      </c>
      <c r="F21" s="198" t="s">
        <v>1187</v>
      </c>
      <c r="G21" s="199" t="s">
        <v>1188</v>
      </c>
      <c r="H21" s="199" t="s">
        <v>1189</v>
      </c>
      <c r="I21" s="216">
        <v>7</v>
      </c>
      <c r="J21" s="216"/>
      <c r="K21" s="195" t="s">
        <v>976</v>
      </c>
      <c r="L21" s="239"/>
      <c r="M21" s="213">
        <f t="shared" si="0"/>
        <v>0.466</v>
      </c>
      <c r="N21" s="122"/>
      <c r="O21" s="203">
        <f t="shared" si="1"/>
        <v>0</v>
      </c>
      <c r="P21" s="136"/>
      <c r="Q21" s="136"/>
      <c r="R21" s="136"/>
      <c r="S21" s="136"/>
      <c r="T21" s="136"/>
      <c r="U21" s="136"/>
      <c r="V21" s="136"/>
      <c r="W21" s="136"/>
      <c r="X21" s="136"/>
    </row>
    <row r="22" spans="4:24" s="118" customFormat="1" ht="24.75" customHeight="1">
      <c r="D22" s="248" t="s">
        <v>1155</v>
      </c>
      <c r="E22" s="157" t="s">
        <v>962</v>
      </c>
      <c r="F22" s="198" t="s">
        <v>1190</v>
      </c>
      <c r="G22" s="199" t="s">
        <v>1191</v>
      </c>
      <c r="H22" s="199" t="s">
        <v>1192</v>
      </c>
      <c r="I22" s="216">
        <v>4</v>
      </c>
      <c r="J22" s="216"/>
      <c r="K22" s="195" t="s">
        <v>976</v>
      </c>
      <c r="L22" s="239"/>
      <c r="M22" s="213">
        <f t="shared" si="0"/>
        <v>0.466</v>
      </c>
      <c r="N22" s="122"/>
      <c r="O22" s="203">
        <f t="shared" si="1"/>
        <v>0</v>
      </c>
      <c r="P22" s="136"/>
      <c r="Q22" s="136"/>
      <c r="R22" s="136"/>
      <c r="S22" s="136"/>
      <c r="T22" s="136"/>
      <c r="U22" s="136"/>
      <c r="V22" s="136"/>
      <c r="W22" s="136"/>
      <c r="X22" s="136"/>
    </row>
    <row r="23" spans="4:24" s="118" customFormat="1" ht="24.75" customHeight="1">
      <c r="D23" s="119"/>
      <c r="E23" s="145"/>
      <c r="F23" s="175" t="s">
        <v>965</v>
      </c>
      <c r="G23" s="191"/>
      <c r="H23" s="191"/>
      <c r="I23" s="217"/>
      <c r="J23" s="217"/>
      <c r="K23" s="191"/>
      <c r="L23" s="214"/>
      <c r="M23" s="212"/>
      <c r="N23" s="122"/>
      <c r="O23" s="202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4:24" s="118" customFormat="1" ht="24.75" customHeight="1" thickBot="1">
      <c r="D24" s="144"/>
      <c r="E24" s="158"/>
      <c r="F24" s="192" t="s">
        <v>966</v>
      </c>
      <c r="G24" s="193"/>
      <c r="H24" s="193"/>
      <c r="I24" s="218">
        <f>SUM(I11:I23)</f>
        <v>125</v>
      </c>
      <c r="J24" s="193"/>
      <c r="K24" s="193"/>
      <c r="L24" s="193"/>
      <c r="M24" s="215">
        <f>SUM(M11:M23)</f>
        <v>44.17280000000002</v>
      </c>
      <c r="N24" s="122"/>
      <c r="O24" s="202"/>
      <c r="P24" s="136"/>
      <c r="Q24" s="136"/>
      <c r="R24" s="136"/>
      <c r="S24" s="136"/>
      <c r="T24" s="136"/>
      <c r="U24" s="136"/>
      <c r="V24" s="136"/>
      <c r="W24" s="136"/>
      <c r="X24" s="136"/>
    </row>
    <row r="25" spans="4:24" ht="12" thickBot="1">
      <c r="D25" s="131"/>
      <c r="E25" s="129"/>
      <c r="F25" s="170"/>
      <c r="G25" s="171"/>
      <c r="H25" s="171"/>
      <c r="I25" s="171"/>
      <c r="J25" s="171"/>
      <c r="K25" s="171"/>
      <c r="L25" s="171"/>
      <c r="M25" s="171"/>
      <c r="N25" s="128"/>
      <c r="O25" s="200"/>
      <c r="P25" s="135"/>
      <c r="Q25" s="135"/>
      <c r="R25" s="135"/>
      <c r="S25" s="135"/>
      <c r="T25" s="135"/>
      <c r="U25" s="135"/>
      <c r="V25" s="135"/>
      <c r="W25" s="135"/>
      <c r="X25" s="135"/>
    </row>
    <row r="32" ht="11.25">
      <c r="L32" s="197"/>
    </row>
  </sheetData>
  <sheetProtection password="FA9C" sheet="1" objects="1" scenarios="1" formatColumns="0" formatRows="0"/>
  <mergeCells count="2">
    <mergeCell ref="D5:N5"/>
    <mergeCell ref="D6:N6"/>
  </mergeCells>
  <dataValidations count="2">
    <dataValidation type="list" allowBlank="1" showErrorMessage="1" errorTitle="Ошибка" error="Выберите значение из списка" sqref="K11:K22">
      <formula1>types_len</formula1>
    </dataValidation>
    <dataValidation type="decimal" allowBlank="1" showErrorMessage="1" errorTitle="Ошибка" error="Допускается ввод только неотрицательных чисел!" sqref="L11:L22 I11:J24">
      <formula1>0</formula1>
      <formula2>9.99999999999999E+23</formula2>
    </dataValidation>
  </dataValidations>
  <hyperlinks>
    <hyperlink ref="F23" location="'Доходы'!A1" tooltip="Добавить заявителя" display="Добавить строку"/>
    <hyperlink ref="D12" location="'Доходы'!$A$1" tooltip="Удалить" display="Удалить"/>
    <hyperlink ref="D13" location="'Доходы'!$A$1" tooltip="Удалить" display="Удалить"/>
    <hyperlink ref="D14" location="'Доходы'!$A$1" tooltip="Удалить" display="Удалить"/>
    <hyperlink ref="D15" location="'Доходы'!$A$1" tooltip="Удалить" display="Удалить"/>
    <hyperlink ref="D16" location="'Доходы'!$A$1" tooltip="Удалить" display="Удалить"/>
    <hyperlink ref="D17" location="'Доходы'!$A$1" tooltip="Удалить" display="Удалить"/>
    <hyperlink ref="D18" location="'Доходы'!$A$1" tooltip="Удалить" display="Удалить"/>
    <hyperlink ref="D19" location="'Доходы'!$A$1" tooltip="Удалить" display="Удалить"/>
    <hyperlink ref="D20" location="'Доходы'!$A$1" tooltip="Удалить" display="Удалить"/>
    <hyperlink ref="D21" location="'Доходы'!$A$1" tooltip="Удалить" display="Удалить"/>
    <hyperlink ref="D22" location="'Доходы'!$A$1" tooltip="Удалить" display="Удалить"/>
  </hyperlinks>
  <printOptions/>
  <pageMargins left="0.75" right="0.75" top="1" bottom="1" header="0.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onsumption2">
    <tabColor indexed="31"/>
  </sheetPr>
  <dimension ref="A1:S27"/>
  <sheetViews>
    <sheetView showGridLines="0" tabSelected="1" zoomScalePageLayoutView="0" workbookViewId="0" topLeftCell="C1">
      <pane ySplit="10" topLeftCell="BM20" activePane="bottomLeft" state="frozen"/>
      <selection pane="topLeft" activeCell="C1" sqref="C1"/>
      <selection pane="bottomLeft" activeCell="H22" sqref="H22"/>
    </sheetView>
  </sheetViews>
  <sheetFormatPr defaultColWidth="9.140625" defaultRowHeight="11.25"/>
  <cols>
    <col min="1" max="1" width="3.28125" style="117" hidden="1" customWidth="1"/>
    <col min="2" max="2" width="2.140625" style="117" hidden="1" customWidth="1"/>
    <col min="3" max="3" width="3.57421875" style="117" customWidth="1"/>
    <col min="4" max="4" width="11.00390625" style="116" customWidth="1"/>
    <col min="5" max="5" width="7.00390625" style="116" bestFit="1" customWidth="1"/>
    <col min="6" max="6" width="68.8515625" style="116" bestFit="1" customWidth="1"/>
    <col min="7" max="7" width="21.8515625" style="116" customWidth="1"/>
    <col min="8" max="8" width="21.140625" style="7" customWidth="1"/>
    <col min="9" max="9" width="3.57421875" style="117" customWidth="1"/>
    <col min="10" max="16384" width="9.140625" style="117" customWidth="1"/>
  </cols>
  <sheetData>
    <row r="1" spans="1:19" s="113" customFormat="1" ht="0.75" customHeight="1">
      <c r="A1" s="108"/>
      <c r="B1" s="109"/>
      <c r="C1" s="109"/>
      <c r="D1" s="112"/>
      <c r="E1" s="112"/>
      <c r="F1" s="112"/>
      <c r="G1" s="112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115" customFormat="1" ht="11.25" customHeight="1" hidden="1">
      <c r="A2" s="108"/>
      <c r="B2" s="108"/>
      <c r="C2" s="108"/>
      <c r="D2" s="114"/>
      <c r="E2" s="114"/>
      <c r="F2" s="114"/>
      <c r="G2" s="11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1.25" customHeight="1" hidden="1">
      <c r="A3" s="109"/>
      <c r="B3" s="108"/>
      <c r="C3" s="108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1.25">
      <c r="A4" s="109"/>
      <c r="B4" s="108"/>
      <c r="C4" s="108"/>
      <c r="D4" s="110"/>
      <c r="E4" s="110"/>
      <c r="F4" s="110"/>
      <c r="G4" s="110"/>
      <c r="I4" s="111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1:19" ht="18.75" customHeight="1">
      <c r="A5" s="109"/>
      <c r="B5" s="108"/>
      <c r="C5" s="108"/>
      <c r="D5" s="332" t="str">
        <f>"Финансовые показатели"</f>
        <v>Финансовые показатели</v>
      </c>
      <c r="E5" s="333"/>
      <c r="F5" s="333"/>
      <c r="G5" s="333"/>
      <c r="H5" s="333"/>
      <c r="I5" s="334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18.75" customHeight="1" thickBot="1">
      <c r="A6" s="109"/>
      <c r="B6" s="108"/>
      <c r="C6" s="108"/>
      <c r="D6" s="335" t="str">
        <f>org&amp;IF(type_flag&lt;&gt;"Факт"," на "," за ")&amp;IF(prd2&lt;&gt;"",prd2&amp;" ","")&amp;god&amp;" г."</f>
        <v>Ядринское МПП ЖКХ за I полугодие 2014 г.</v>
      </c>
      <c r="E6" s="336"/>
      <c r="F6" s="336"/>
      <c r="G6" s="336"/>
      <c r="H6" s="336"/>
      <c r="I6" s="337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ht="11.25">
      <c r="A7" s="109"/>
      <c r="B7" s="108"/>
      <c r="C7" s="108"/>
      <c r="D7" s="117"/>
      <c r="E7" s="121"/>
      <c r="F7" s="121"/>
      <c r="G7" s="121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24.75" customHeight="1">
      <c r="A8" s="109"/>
      <c r="B8" s="108"/>
      <c r="C8" s="108"/>
      <c r="D8" s="125"/>
      <c r="E8" s="126"/>
      <c r="F8" s="126"/>
      <c r="G8" s="126"/>
      <c r="H8" s="149" t="str">
        <f>IF(simple_nds&lt;&gt;"да","в тыс. руб. без НДС","в тыс. руб.")</f>
        <v>в тыс. руб. без НДС</v>
      </c>
      <c r="I8" s="127"/>
      <c r="J8" s="135"/>
      <c r="K8" s="135"/>
      <c r="L8" s="135"/>
      <c r="M8" s="135"/>
      <c r="N8" s="135"/>
      <c r="O8" s="135"/>
      <c r="P8" s="135"/>
      <c r="Q8" s="135"/>
      <c r="R8" s="135"/>
      <c r="S8" s="135"/>
    </row>
    <row r="9" spans="1:19" s="116" customFormat="1" ht="39.75" customHeight="1" thickBot="1">
      <c r="A9" s="109"/>
      <c r="B9" s="108"/>
      <c r="C9" s="108"/>
      <c r="D9" s="143"/>
      <c r="E9" s="50" t="s">
        <v>218</v>
      </c>
      <c r="F9" s="124" t="s">
        <v>278</v>
      </c>
      <c r="G9" s="152" t="str">
        <f>"Факт за "&amp;IF(prd2&lt;&gt;"",prd2&amp;" ","")&amp;god&amp;" г."</f>
        <v>Факт за I полугодие 2014 г.</v>
      </c>
      <c r="H9" s="142" t="s">
        <v>279</v>
      </c>
      <c r="I9" s="120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4:19" s="118" customFormat="1" ht="11.25">
      <c r="D10" s="143"/>
      <c r="E10" s="132" t="s">
        <v>142</v>
      </c>
      <c r="F10" s="133" t="s">
        <v>176</v>
      </c>
      <c r="G10" s="132" t="s">
        <v>177</v>
      </c>
      <c r="H10" s="132" t="s">
        <v>215</v>
      </c>
      <c r="I10" s="120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4:19" s="118" customFormat="1" ht="24.75" customHeight="1">
      <c r="D11" s="143"/>
      <c r="E11" s="206" t="s">
        <v>142</v>
      </c>
      <c r="F11" s="160" t="s">
        <v>282</v>
      </c>
      <c r="G11" s="219"/>
      <c r="H11" s="220"/>
      <c r="I11" s="122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4:19" s="118" customFormat="1" ht="24.75" customHeight="1">
      <c r="D12" s="144"/>
      <c r="E12" s="159" t="s">
        <v>270</v>
      </c>
      <c r="F12" s="161" t="s">
        <v>269</v>
      </c>
      <c r="G12" s="221">
        <f>G13+G14</f>
        <v>44.173</v>
      </c>
      <c r="H12" s="222">
        <f>H13+H14</f>
        <v>0</v>
      </c>
      <c r="I12" s="122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4:19" s="118" customFormat="1" ht="24.75" customHeight="1">
      <c r="D13" s="144"/>
      <c r="E13" s="159" t="s">
        <v>271</v>
      </c>
      <c r="F13" s="162" t="s">
        <v>264</v>
      </c>
      <c r="G13" s="223">
        <v>44.173</v>
      </c>
      <c r="H13" s="224"/>
      <c r="I13" s="122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4:19" s="118" customFormat="1" ht="24.75" customHeight="1">
      <c r="D14" s="144"/>
      <c r="E14" s="159" t="s">
        <v>272</v>
      </c>
      <c r="F14" s="162" t="s">
        <v>265</v>
      </c>
      <c r="G14" s="223"/>
      <c r="H14" s="224"/>
      <c r="I14" s="122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4:19" s="118" customFormat="1" ht="24.75" customHeight="1">
      <c r="D15" s="144"/>
      <c r="E15" s="159" t="s">
        <v>267</v>
      </c>
      <c r="F15" s="163" t="s">
        <v>266</v>
      </c>
      <c r="G15" s="223"/>
      <c r="H15" s="224"/>
      <c r="I15" s="122"/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4:19" s="118" customFormat="1" ht="24.75" customHeight="1">
      <c r="D16" s="143"/>
      <c r="E16" s="206" t="s">
        <v>176</v>
      </c>
      <c r="F16" s="160" t="s">
        <v>281</v>
      </c>
      <c r="G16" s="219"/>
      <c r="H16" s="220"/>
      <c r="I16" s="122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pans="4:19" s="118" customFormat="1" ht="24.75" customHeight="1">
      <c r="D17" s="144"/>
      <c r="E17" s="159" t="s">
        <v>248</v>
      </c>
      <c r="F17" s="161" t="s">
        <v>268</v>
      </c>
      <c r="G17" s="221">
        <f>G18+G19</f>
        <v>74.29</v>
      </c>
      <c r="H17" s="222">
        <f>H18+H19</f>
        <v>0</v>
      </c>
      <c r="I17" s="122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4:19" s="118" customFormat="1" ht="24.75" customHeight="1">
      <c r="D18" s="144"/>
      <c r="E18" s="159" t="s">
        <v>273</v>
      </c>
      <c r="F18" s="162" t="s">
        <v>264</v>
      </c>
      <c r="G18" s="223">
        <v>74.29</v>
      </c>
      <c r="H18" s="224"/>
      <c r="I18" s="122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4:19" s="118" customFormat="1" ht="24.75" customHeight="1">
      <c r="D19" s="144"/>
      <c r="E19" s="159" t="s">
        <v>274</v>
      </c>
      <c r="F19" s="162" t="s">
        <v>265</v>
      </c>
      <c r="G19" s="223"/>
      <c r="H19" s="224"/>
      <c r="I19" s="122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4:19" s="118" customFormat="1" ht="24.75" customHeight="1">
      <c r="D20" s="144"/>
      <c r="E20" s="206" t="s">
        <v>177</v>
      </c>
      <c r="F20" s="160" t="s">
        <v>982</v>
      </c>
      <c r="G20" s="219"/>
      <c r="H20" s="220"/>
      <c r="I20" s="122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4:19" s="118" customFormat="1" ht="24.75" customHeight="1">
      <c r="D21" s="143"/>
      <c r="E21" s="159" t="s">
        <v>275</v>
      </c>
      <c r="F21" s="161" t="s">
        <v>268</v>
      </c>
      <c r="G21" s="221">
        <f>G22+G23</f>
        <v>-30.117</v>
      </c>
      <c r="H21" s="222">
        <f>H22+H23</f>
        <v>0</v>
      </c>
      <c r="I21" s="122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4:19" s="118" customFormat="1" ht="24.75" customHeight="1">
      <c r="D22" s="144"/>
      <c r="E22" s="159" t="s">
        <v>276</v>
      </c>
      <c r="F22" s="162" t="s">
        <v>264</v>
      </c>
      <c r="G22" s="223">
        <v>-30.117</v>
      </c>
      <c r="H22" s="224"/>
      <c r="I22" s="122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4:19" s="118" customFormat="1" ht="24.75" customHeight="1">
      <c r="D23" s="144"/>
      <c r="E23" s="159" t="s">
        <v>277</v>
      </c>
      <c r="F23" s="162" t="s">
        <v>265</v>
      </c>
      <c r="G23" s="223"/>
      <c r="H23" s="224"/>
      <c r="I23" s="122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4:19" s="118" customFormat="1" ht="24.75" customHeight="1">
      <c r="D24" s="144"/>
      <c r="E24" s="206" t="s">
        <v>215</v>
      </c>
      <c r="F24" s="160" t="s">
        <v>283</v>
      </c>
      <c r="G24" s="225">
        <f>SUM(Sum41)</f>
        <v>0</v>
      </c>
      <c r="H24" s="226">
        <f>SUM(Sum42)</f>
        <v>0</v>
      </c>
      <c r="I24" s="122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4:19" s="118" customFormat="1" ht="24.75" customHeight="1">
      <c r="D25" s="144"/>
      <c r="E25" s="151" t="s">
        <v>249</v>
      </c>
      <c r="F25" s="153"/>
      <c r="G25" s="223"/>
      <c r="H25" s="224"/>
      <c r="I25" s="122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4:19" s="118" customFormat="1" ht="24.75" customHeight="1" thickBot="1">
      <c r="D26" s="119"/>
      <c r="E26" s="154"/>
      <c r="F26" s="155" t="s">
        <v>255</v>
      </c>
      <c r="G26" s="156"/>
      <c r="H26" s="227"/>
      <c r="I26" s="122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4:19" ht="12" thickBot="1">
      <c r="D27" s="131"/>
      <c r="E27" s="129"/>
      <c r="F27" s="129"/>
      <c r="G27" s="130"/>
      <c r="H27" s="130"/>
      <c r="I27" s="128"/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</sheetData>
  <sheetProtection password="FA9C" sheet="1" objects="1" scenarios="1" formatColumns="0" formatRows="0"/>
  <mergeCells count="2">
    <mergeCell ref="D6:I6"/>
    <mergeCell ref="D5:I5"/>
  </mergeCells>
  <dataValidations count="6">
    <dataValidation type="decimal" allowBlank="1" showErrorMessage="1" errorTitle="Ошибка" error="Допускается ввод только действительных чисел!" sqref="H26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1:H11 G25:H25 G13:H16 G18:H20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23">
      <formula1>-999999999999999000000000</formula1>
      <formula2>9.99999999999999E+23</formula2>
    </dataValidation>
  </dataValidations>
  <hyperlinks>
    <hyperlink ref="F26" location="'Финансовые результаты'!A1" tooltip="Добавить перепродавца" display="Добавить перепродавца"/>
  </hyperlinks>
  <printOptions/>
  <pageMargins left="0.75" right="0.75" top="1" bottom="1" header="0.5" footer="0.5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92" hidden="1" customWidth="1"/>
    <col min="2" max="2" width="7.7109375" style="92" hidden="1" customWidth="1"/>
    <col min="3" max="3" width="2.140625" style="92" customWidth="1"/>
    <col min="4" max="4" width="3.57421875" style="93" customWidth="1"/>
    <col min="5" max="5" width="125.57421875" style="93" customWidth="1"/>
    <col min="6" max="6" width="3.57421875" style="93" customWidth="1"/>
    <col min="7" max="7" width="5.28125" style="93" customWidth="1"/>
    <col min="8" max="16384" width="9.140625" style="93" customWidth="1"/>
  </cols>
  <sheetData>
    <row r="1" ht="11.25" hidden="1"/>
    <row r="2" spans="1:2" ht="11.25" hidden="1">
      <c r="A2" s="92" t="s">
        <v>175</v>
      </c>
      <c r="B2" s="94"/>
    </row>
    <row r="3" ht="11.25" hidden="1"/>
    <row r="4" ht="11.25" hidden="1"/>
    <row r="5" ht="11.25" hidden="1">
      <c r="B5" s="94"/>
    </row>
    <row r="6" ht="11.25" hidden="1"/>
    <row r="7" spans="1:6" ht="11.25">
      <c r="A7" s="95"/>
      <c r="B7" s="96"/>
      <c r="C7" s="95"/>
      <c r="D7" s="97"/>
      <c r="E7" s="97"/>
      <c r="F7" s="97"/>
    </row>
    <row r="8" spans="1:6" ht="26.25" customHeight="1" thickBot="1">
      <c r="A8" s="95"/>
      <c r="B8" s="95"/>
      <c r="C8" s="95"/>
      <c r="D8" s="358" t="s">
        <v>138</v>
      </c>
      <c r="E8" s="359"/>
      <c r="F8" s="360"/>
    </row>
    <row r="9" spans="1:6" ht="11.25">
      <c r="A9" s="95"/>
      <c r="B9" s="95"/>
      <c r="C9" s="95"/>
      <c r="D9" s="97"/>
      <c r="E9" s="97"/>
      <c r="F9" s="97"/>
    </row>
    <row r="10" spans="1:6" ht="11.25">
      <c r="A10" s="95"/>
      <c r="B10" s="95"/>
      <c r="C10" s="95"/>
      <c r="D10" s="98"/>
      <c r="E10" s="99"/>
      <c r="F10" s="100"/>
    </row>
    <row r="11" spans="4:6" ht="21" customHeight="1" thickBot="1">
      <c r="D11" s="101"/>
      <c r="E11" s="205"/>
      <c r="F11" s="102"/>
    </row>
    <row r="12" spans="4:6" ht="12" thickBot="1">
      <c r="D12" s="103"/>
      <c r="E12" s="104"/>
      <c r="F12" s="105"/>
    </row>
  </sheetData>
  <sheetProtection password="FA9C" sheet="1" objects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83" hidden="1" customWidth="1"/>
    <col min="4" max="4" width="4.7109375" style="83" customWidth="1"/>
    <col min="5" max="5" width="42.8515625" style="83" customWidth="1"/>
    <col min="6" max="6" width="100.00390625" style="83" customWidth="1"/>
    <col min="7" max="7" width="17.7109375" style="83" customWidth="1"/>
    <col min="8" max="16384" width="9.140625" style="83" customWidth="1"/>
  </cols>
  <sheetData>
    <row r="1" s="80" customFormat="1" ht="11.25" hidden="1"/>
    <row r="2" s="80" customFormat="1" ht="11.25" hidden="1"/>
    <row r="3" s="80" customFormat="1" ht="11.25" hidden="1"/>
    <row r="4" s="80" customFormat="1" ht="11.25" hidden="1"/>
    <row r="5" s="80" customFormat="1" ht="11.25" hidden="1"/>
    <row r="6" s="80" customFormat="1" ht="11.25" hidden="1"/>
    <row r="10" spans="5:7" s="81" customFormat="1" ht="21.75" customHeight="1" thickBot="1">
      <c r="E10" s="361" t="s">
        <v>84</v>
      </c>
      <c r="F10" s="362"/>
      <c r="G10" s="363"/>
    </row>
    <row r="12" spans="5:7" s="81" customFormat="1" ht="21.75" customHeight="1" thickBot="1">
      <c r="E12" s="106" t="s">
        <v>136</v>
      </c>
      <c r="F12" s="106" t="s">
        <v>137</v>
      </c>
      <c r="G12" s="107" t="s">
        <v>83</v>
      </c>
    </row>
    <row r="13" spans="5:7" ht="11.25">
      <c r="E13" s="82" t="s">
        <v>142</v>
      </c>
      <c r="F13" s="82" t="s">
        <v>176</v>
      </c>
      <c r="G13" s="82" t="s">
        <v>177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X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1.421875" style="7" customWidth="1"/>
    <col min="2" max="7" width="9.140625" style="7" customWidth="1"/>
    <col min="8" max="8" width="14.57421875" style="7" customWidth="1"/>
    <col min="9" max="9" width="15.00390625" style="7" customWidth="1"/>
    <col min="10" max="16384" width="9.140625" style="7" customWidth="1"/>
  </cols>
  <sheetData>
    <row r="1" s="147" customFormat="1" ht="11.25">
      <c r="A1" s="146" t="s">
        <v>224</v>
      </c>
    </row>
    <row r="3" spans="4:24" s="118" customFormat="1" ht="24.75" customHeight="1">
      <c r="D3" s="144"/>
      <c r="E3" s="157"/>
      <c r="F3" s="364"/>
      <c r="G3" s="351"/>
      <c r="H3" s="235">
        <f>SUM(I3:M3)</f>
        <v>0</v>
      </c>
      <c r="I3" s="228"/>
      <c r="J3" s="228"/>
      <c r="K3" s="228"/>
      <c r="L3" s="228"/>
      <c r="M3" s="224"/>
      <c r="N3" s="122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r="5" s="147" customFormat="1" ht="11.25">
      <c r="A5" s="146" t="s">
        <v>225</v>
      </c>
    </row>
    <row r="7" spans="4:20" s="118" customFormat="1" ht="24.75" customHeight="1">
      <c r="D7" s="144"/>
      <c r="E7" s="166"/>
      <c r="F7" s="164"/>
      <c r="G7" s="223"/>
      <c r="H7" s="224"/>
      <c r="I7" s="122"/>
      <c r="J7" s="136"/>
      <c r="K7" s="136"/>
      <c r="M7" s="136"/>
      <c r="N7" s="136"/>
      <c r="O7" s="136"/>
      <c r="P7" s="136"/>
      <c r="Q7" s="136"/>
      <c r="R7" s="136"/>
      <c r="S7" s="136"/>
      <c r="T7" s="136"/>
    </row>
    <row r="9" s="147" customFormat="1" ht="11.25">
      <c r="A9" s="146" t="s">
        <v>973</v>
      </c>
    </row>
    <row r="11" spans="4:24" s="118" customFormat="1" ht="24.75" customHeight="1">
      <c r="D11" s="143"/>
      <c r="E11" s="157"/>
      <c r="F11" s="198"/>
      <c r="G11" s="199"/>
      <c r="H11" s="199"/>
      <c r="I11" s="216"/>
      <c r="J11" s="216"/>
      <c r="K11" s="195"/>
      <c r="L11" s="228"/>
      <c r="M11" s="213">
        <f>IF(AND(I11+J11&lt;=15,OR(K11="город, &lt;= 300м",K11="сельская местность, &lt;= 500м")),IF(simple_nds&lt;&gt;"да",0.466,0.55),I11*L11)</f>
        <v>0</v>
      </c>
      <c r="N11" s="122"/>
      <c r="O11" s="203">
        <f>IF(AND(I11+J11&lt;=15,OR(K11="город, &lt;= 300м",K11="сельская местность, &lt;= 500м")),0,1)</f>
        <v>1</v>
      </c>
      <c r="P11" s="136"/>
      <c r="Q11" s="136"/>
      <c r="R11" s="136"/>
      <c r="S11" s="136"/>
      <c r="T11" s="136"/>
      <c r="U11" s="136"/>
      <c r="V11" s="136"/>
      <c r="W11" s="136"/>
      <c r="X11" s="136"/>
    </row>
    <row r="13" s="147" customFormat="1" ht="11.25">
      <c r="A13" s="146" t="s">
        <v>983</v>
      </c>
    </row>
    <row r="15" spans="4:19" s="118" customFormat="1" ht="24.75" customHeight="1">
      <c r="D15" s="144"/>
      <c r="E15" s="165"/>
      <c r="F15" s="365"/>
      <c r="G15" s="366"/>
      <c r="H15" s="245"/>
      <c r="I15" s="246"/>
      <c r="J15" s="246"/>
      <c r="K15" s="246"/>
      <c r="L15" s="246"/>
      <c r="M15" s="247"/>
      <c r="N15" s="122"/>
      <c r="O15" s="136"/>
      <c r="P15" s="136"/>
      <c r="Q15" s="136"/>
      <c r="R15" s="136"/>
      <c r="S15" s="136"/>
    </row>
  </sheetData>
  <sheetProtection formatColumns="0" formatRows="0"/>
  <mergeCells count="2">
    <mergeCell ref="F3:G3"/>
    <mergeCell ref="F15:G15"/>
  </mergeCells>
  <dataValidations count="5">
    <dataValidation type="decimal" allowBlank="1" showErrorMessage="1" errorTitle="Ошибка" error="Допускается ввод только неотрицательных чисел!" sqref="G7:H7 H3:M3 I15:M15">
      <formula1>0</formula1>
      <formula2>9.99999999999999E+23</formula2>
    </dataValidation>
    <dataValidation type="list" allowBlank="1" showErrorMessage="1" errorTitle="Ошибка" error="Выберите значение из списка" sqref="K11">
      <formula1>types_len</formula1>
    </dataValidation>
    <dataValidation type="decimal" allowBlank="1" showErrorMessage="1" errorTitle="Ошибка" error="Допускается ввод только действительных чисел!" sqref="H15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L1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1:J11">
      <formula1>0</formula1>
      <formula2>9.99999999999999E+23</formula2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Расходы сетевых организаций на технологическое присоединение к электрическим сетям (Факт 2013)</dc:title>
  <dc:subject>Расходы сетевых организаций на технологическое присоединение к электрическим сетям (Факт 2013)</dc:subject>
  <dc:creator>--</dc:creator>
  <cp:keywords/>
  <dc:description/>
  <cp:lastModifiedBy>Admin</cp:lastModifiedBy>
  <cp:lastPrinted>2014-05-15T07:48:35Z</cp:lastPrinted>
  <dcterms:created xsi:type="dcterms:W3CDTF">2004-05-21T07:18:45Z</dcterms:created>
  <dcterms:modified xsi:type="dcterms:W3CDTF">2014-07-22T10:38:19Z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EE.TEX.PRISOED.FACT.2.21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1.4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